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10иДинфоб(2)" sheetId="1" r:id="rId1"/>
    <sheet name="10иДифоб" sheetId="2" r:id="rId2"/>
    <sheet name="2КомфУслНал" sheetId="3" r:id="rId3"/>
    <sheet name="2КомУслОц" sheetId="4" r:id="rId4"/>
    <sheet name="3УслДостИнвНал" sheetId="5" r:id="rId5"/>
    <sheet name="3УслДост" sheetId="6" r:id="rId6"/>
    <sheet name="4ДобВежл" sheetId="7" r:id="rId7"/>
    <sheet name="5УдовлУсл" sheetId="8" r:id="rId8"/>
    <sheet name="Интегр" sheetId="9" r:id="rId9"/>
  </sheets>
  <externalReferences>
    <externalReference r:id="rId10"/>
  </externalReferences>
  <calcPr calcId="125725"/>
</workbook>
</file>

<file path=xl/calcChain.xml><?xml version="1.0" encoding="utf-8"?>
<calcChain xmlns="http://schemas.openxmlformats.org/spreadsheetml/2006/main">
  <c r="I200" i="9"/>
  <c r="H200"/>
  <c r="G200"/>
  <c r="F200"/>
  <c r="E200"/>
  <c r="D200"/>
  <c r="V99"/>
  <c r="U99"/>
  <c r="T99"/>
  <c r="W99" s="1"/>
  <c r="R99"/>
  <c r="Q99"/>
  <c r="P99"/>
  <c r="S99" s="1"/>
  <c r="N99"/>
  <c r="M99"/>
  <c r="L99"/>
  <c r="O99" s="1"/>
  <c r="J99"/>
  <c r="I99"/>
  <c r="K99" s="1"/>
  <c r="G99"/>
  <c r="F99"/>
  <c r="E99"/>
  <c r="H99" s="1"/>
  <c r="D99" s="1"/>
  <c r="V98"/>
  <c r="U98"/>
  <c r="T98"/>
  <c r="W98" s="1"/>
  <c r="R98"/>
  <c r="Q98"/>
  <c r="P98"/>
  <c r="S98" s="1"/>
  <c r="N98"/>
  <c r="M98"/>
  <c r="L98"/>
  <c r="O98" s="1"/>
  <c r="J98"/>
  <c r="I98"/>
  <c r="K98" s="1"/>
  <c r="G98"/>
  <c r="F98"/>
  <c r="E98"/>
  <c r="H98" s="1"/>
  <c r="D98" s="1"/>
  <c r="V97"/>
  <c r="U97"/>
  <c r="T97"/>
  <c r="W97" s="1"/>
  <c r="R97"/>
  <c r="Q97"/>
  <c r="P97"/>
  <c r="S97" s="1"/>
  <c r="N97"/>
  <c r="M97"/>
  <c r="L97"/>
  <c r="O97" s="1"/>
  <c r="J97"/>
  <c r="I97"/>
  <c r="K97" s="1"/>
  <c r="G97"/>
  <c r="F97"/>
  <c r="E97"/>
  <c r="H97" s="1"/>
  <c r="D97" s="1"/>
  <c r="V96"/>
  <c r="U96"/>
  <c r="T96"/>
  <c r="W96" s="1"/>
  <c r="R96"/>
  <c r="Q96"/>
  <c r="P96"/>
  <c r="S96" s="1"/>
  <c r="N96"/>
  <c r="M96"/>
  <c r="L96"/>
  <c r="O96" s="1"/>
  <c r="J96"/>
  <c r="I96"/>
  <c r="K96" s="1"/>
  <c r="G96"/>
  <c r="F96"/>
  <c r="E96"/>
  <c r="H96" s="1"/>
  <c r="D96" s="1"/>
  <c r="V95"/>
  <c r="U95"/>
  <c r="T95"/>
  <c r="W95" s="1"/>
  <c r="R95"/>
  <c r="Q95"/>
  <c r="P95"/>
  <c r="S95" s="1"/>
  <c r="N95"/>
  <c r="M95"/>
  <c r="L95"/>
  <c r="O95" s="1"/>
  <c r="J95"/>
  <c r="I95"/>
  <c r="K95" s="1"/>
  <c r="G95"/>
  <c r="F95"/>
  <c r="E95"/>
  <c r="H95" s="1"/>
  <c r="D95" s="1"/>
  <c r="V94"/>
  <c r="U94"/>
  <c r="T94"/>
  <c r="W94" s="1"/>
  <c r="R94"/>
  <c r="Q94"/>
  <c r="P94"/>
  <c r="S94" s="1"/>
  <c r="N94"/>
  <c r="M94"/>
  <c r="L94"/>
  <c r="O94" s="1"/>
  <c r="J94"/>
  <c r="I94"/>
  <c r="K94" s="1"/>
  <c r="G94"/>
  <c r="F94"/>
  <c r="E94"/>
  <c r="H94" s="1"/>
  <c r="D94" s="1"/>
  <c r="V93"/>
  <c r="U93"/>
  <c r="T93"/>
  <c r="W93" s="1"/>
  <c r="R93"/>
  <c r="Q93"/>
  <c r="P93"/>
  <c r="S93" s="1"/>
  <c r="N93"/>
  <c r="M93"/>
  <c r="L93"/>
  <c r="O93" s="1"/>
  <c r="J93"/>
  <c r="I93"/>
  <c r="K93" s="1"/>
  <c r="G93"/>
  <c r="F93"/>
  <c r="E93"/>
  <c r="H93" s="1"/>
  <c r="D93" s="1"/>
  <c r="V92"/>
  <c r="U92"/>
  <c r="T92"/>
  <c r="W92" s="1"/>
  <c r="R92"/>
  <c r="Q92"/>
  <c r="P92"/>
  <c r="S92" s="1"/>
  <c r="N92"/>
  <c r="M92"/>
  <c r="L92"/>
  <c r="O92" s="1"/>
  <c r="J92"/>
  <c r="I92"/>
  <c r="K92" s="1"/>
  <c r="G92"/>
  <c r="F92"/>
  <c r="E92"/>
  <c r="H92" s="1"/>
  <c r="D92" s="1"/>
  <c r="V91"/>
  <c r="U91"/>
  <c r="T91"/>
  <c r="W91" s="1"/>
  <c r="R91"/>
  <c r="Q91"/>
  <c r="P91"/>
  <c r="S91" s="1"/>
  <c r="N91"/>
  <c r="M91"/>
  <c r="L91"/>
  <c r="O91" s="1"/>
  <c r="J91"/>
  <c r="I91"/>
  <c r="K91" s="1"/>
  <c r="G91"/>
  <c r="F91"/>
  <c r="E91"/>
  <c r="H91" s="1"/>
  <c r="D91" s="1"/>
  <c r="V90"/>
  <c r="U90"/>
  <c r="T90"/>
  <c r="W90" s="1"/>
  <c r="R90"/>
  <c r="Q90"/>
  <c r="P90"/>
  <c r="S90" s="1"/>
  <c r="N90"/>
  <c r="M90"/>
  <c r="L90"/>
  <c r="O90" s="1"/>
  <c r="J90"/>
  <c r="I90"/>
  <c r="K90" s="1"/>
  <c r="G90"/>
  <c r="F90"/>
  <c r="E90"/>
  <c r="H90" s="1"/>
  <c r="D90" s="1"/>
  <c r="V89"/>
  <c r="U89"/>
  <c r="T89"/>
  <c r="W89" s="1"/>
  <c r="R89"/>
  <c r="Q89"/>
  <c r="P89"/>
  <c r="S89" s="1"/>
  <c r="N89"/>
  <c r="M89"/>
  <c r="L89"/>
  <c r="O89" s="1"/>
  <c r="J89"/>
  <c r="I89"/>
  <c r="K89" s="1"/>
  <c r="G89"/>
  <c r="F89"/>
  <c r="E89"/>
  <c r="H89" s="1"/>
  <c r="D89" s="1"/>
  <c r="V88"/>
  <c r="U88"/>
  <c r="T88"/>
  <c r="W88" s="1"/>
  <c r="R88"/>
  <c r="Q88"/>
  <c r="P88"/>
  <c r="S88" s="1"/>
  <c r="N88"/>
  <c r="M88"/>
  <c r="L88"/>
  <c r="O88" s="1"/>
  <c r="J88"/>
  <c r="I88"/>
  <c r="K88" s="1"/>
  <c r="G88"/>
  <c r="F88"/>
  <c r="E88"/>
  <c r="H88" s="1"/>
  <c r="D88" s="1"/>
  <c r="V87"/>
  <c r="U87"/>
  <c r="T87"/>
  <c r="W87" s="1"/>
  <c r="R87"/>
  <c r="Q87"/>
  <c r="P87"/>
  <c r="S87" s="1"/>
  <c r="N87"/>
  <c r="M87"/>
  <c r="L87"/>
  <c r="O87" s="1"/>
  <c r="J87"/>
  <c r="I87"/>
  <c r="K87" s="1"/>
  <c r="G87"/>
  <c r="F87"/>
  <c r="E87"/>
  <c r="H87" s="1"/>
  <c r="D87" s="1"/>
  <c r="V86"/>
  <c r="U86"/>
  <c r="T86"/>
  <c r="W86" s="1"/>
  <c r="R86"/>
  <c r="Q86"/>
  <c r="P86"/>
  <c r="S86" s="1"/>
  <c r="N86"/>
  <c r="M86"/>
  <c r="L86"/>
  <c r="O86" s="1"/>
  <c r="J86"/>
  <c r="I86"/>
  <c r="K86" s="1"/>
  <c r="G86"/>
  <c r="F86"/>
  <c r="E86"/>
  <c r="H86" s="1"/>
  <c r="D86" s="1"/>
  <c r="V85"/>
  <c r="U85"/>
  <c r="T85"/>
  <c r="W85" s="1"/>
  <c r="R85"/>
  <c r="Q85"/>
  <c r="P85"/>
  <c r="S85" s="1"/>
  <c r="N85"/>
  <c r="M85"/>
  <c r="L85"/>
  <c r="O85" s="1"/>
  <c r="J85"/>
  <c r="I85"/>
  <c r="K85" s="1"/>
  <c r="G85"/>
  <c r="F85"/>
  <c r="E85"/>
  <c r="H85" s="1"/>
  <c r="D85" s="1"/>
  <c r="V84"/>
  <c r="U84"/>
  <c r="T84"/>
  <c r="W84" s="1"/>
  <c r="R84"/>
  <c r="Q84"/>
  <c r="P84"/>
  <c r="S84" s="1"/>
  <c r="N84"/>
  <c r="M84"/>
  <c r="L84"/>
  <c r="O84" s="1"/>
  <c r="J84"/>
  <c r="I84"/>
  <c r="K84" s="1"/>
  <c r="G84"/>
  <c r="F84"/>
  <c r="E84"/>
  <c r="H84" s="1"/>
  <c r="D84" s="1"/>
  <c r="V83"/>
  <c r="U83"/>
  <c r="T83"/>
  <c r="W83" s="1"/>
  <c r="R83"/>
  <c r="Q83"/>
  <c r="P83"/>
  <c r="S83" s="1"/>
  <c r="N83"/>
  <c r="M83"/>
  <c r="L83"/>
  <c r="O83" s="1"/>
  <c r="J83"/>
  <c r="I83"/>
  <c r="K83" s="1"/>
  <c r="G83"/>
  <c r="F83"/>
  <c r="E83"/>
  <c r="H83" s="1"/>
  <c r="D83" s="1"/>
  <c r="V82"/>
  <c r="U82"/>
  <c r="T82"/>
  <c r="W82" s="1"/>
  <c r="R82"/>
  <c r="Q82"/>
  <c r="P82"/>
  <c r="S82" s="1"/>
  <c r="N82"/>
  <c r="M82"/>
  <c r="L82"/>
  <c r="O82" s="1"/>
  <c r="J82"/>
  <c r="I82"/>
  <c r="K82" s="1"/>
  <c r="G82"/>
  <c r="F82"/>
  <c r="E82"/>
  <c r="H82" s="1"/>
  <c r="D82" s="1"/>
  <c r="V81"/>
  <c r="U81"/>
  <c r="T81"/>
  <c r="W81" s="1"/>
  <c r="R81"/>
  <c r="Q81"/>
  <c r="P81"/>
  <c r="S81" s="1"/>
  <c r="N81"/>
  <c r="M81"/>
  <c r="L81"/>
  <c r="O81" s="1"/>
  <c r="J81"/>
  <c r="I81"/>
  <c r="K81" s="1"/>
  <c r="G81"/>
  <c r="F81"/>
  <c r="E81"/>
  <c r="H81" s="1"/>
  <c r="D81" s="1"/>
  <c r="V80"/>
  <c r="U80"/>
  <c r="T80"/>
  <c r="W80" s="1"/>
  <c r="R80"/>
  <c r="Q80"/>
  <c r="P80"/>
  <c r="S80" s="1"/>
  <c r="N80"/>
  <c r="M80"/>
  <c r="L80"/>
  <c r="O80" s="1"/>
  <c r="J80"/>
  <c r="I80"/>
  <c r="K80" s="1"/>
  <c r="G80"/>
  <c r="F80"/>
  <c r="E80"/>
  <c r="H80" s="1"/>
  <c r="D80" s="1"/>
  <c r="V79"/>
  <c r="U79"/>
  <c r="T79"/>
  <c r="W79" s="1"/>
  <c r="R79"/>
  <c r="Q79"/>
  <c r="P79"/>
  <c r="S79" s="1"/>
  <c r="N79"/>
  <c r="M79"/>
  <c r="L79"/>
  <c r="O79" s="1"/>
  <c r="J79"/>
  <c r="I79"/>
  <c r="K79" s="1"/>
  <c r="G79"/>
  <c r="F79"/>
  <c r="E79"/>
  <c r="H79" s="1"/>
  <c r="D79" s="1"/>
  <c r="V78"/>
  <c r="U78"/>
  <c r="T78"/>
  <c r="W78" s="1"/>
  <c r="R78"/>
  <c r="Q78"/>
  <c r="P78"/>
  <c r="S78" s="1"/>
  <c r="N78"/>
  <c r="M78"/>
  <c r="L78"/>
  <c r="O78" s="1"/>
  <c r="J78"/>
  <c r="I78"/>
  <c r="K78" s="1"/>
  <c r="G78"/>
  <c r="F78"/>
  <c r="E78"/>
  <c r="H78" s="1"/>
  <c r="D78" s="1"/>
  <c r="V77"/>
  <c r="U77"/>
  <c r="T77"/>
  <c r="W77" s="1"/>
  <c r="R77"/>
  <c r="Q77"/>
  <c r="P77"/>
  <c r="S77" s="1"/>
  <c r="N77"/>
  <c r="M77"/>
  <c r="L77"/>
  <c r="O77" s="1"/>
  <c r="J77"/>
  <c r="I77"/>
  <c r="K77" s="1"/>
  <c r="G77"/>
  <c r="F77"/>
  <c r="E77"/>
  <c r="H77" s="1"/>
  <c r="D77" s="1"/>
  <c r="V76"/>
  <c r="U76"/>
  <c r="T76"/>
  <c r="W76" s="1"/>
  <c r="R76"/>
  <c r="Q76"/>
  <c r="P76"/>
  <c r="S76" s="1"/>
  <c r="N76"/>
  <c r="M76"/>
  <c r="L76"/>
  <c r="O76" s="1"/>
  <c r="J76"/>
  <c r="I76"/>
  <c r="K76" s="1"/>
  <c r="G76"/>
  <c r="F76"/>
  <c r="E76"/>
  <c r="H76" s="1"/>
  <c r="D76" s="1"/>
  <c r="V75"/>
  <c r="U75"/>
  <c r="T75"/>
  <c r="W75" s="1"/>
  <c r="R75"/>
  <c r="Q75"/>
  <c r="P75"/>
  <c r="S75" s="1"/>
  <c r="N75"/>
  <c r="M75"/>
  <c r="L75"/>
  <c r="O75" s="1"/>
  <c r="J75"/>
  <c r="I75"/>
  <c r="K75" s="1"/>
  <c r="G75"/>
  <c r="F75"/>
  <c r="E75"/>
  <c r="H75" s="1"/>
  <c r="D75" s="1"/>
  <c r="V74"/>
  <c r="U74"/>
  <c r="T74"/>
  <c r="W74" s="1"/>
  <c r="R74"/>
  <c r="Q74"/>
  <c r="P74"/>
  <c r="S74" s="1"/>
  <c r="N74"/>
  <c r="M74"/>
  <c r="L74"/>
  <c r="O74" s="1"/>
  <c r="J74"/>
  <c r="I74"/>
  <c r="K74" s="1"/>
  <c r="G74"/>
  <c r="F74"/>
  <c r="E74"/>
  <c r="H74" s="1"/>
  <c r="D74" s="1"/>
  <c r="V73"/>
  <c r="U73"/>
  <c r="T73"/>
  <c r="W73" s="1"/>
  <c r="R73"/>
  <c r="Q73"/>
  <c r="P73"/>
  <c r="S73" s="1"/>
  <c r="N73"/>
  <c r="M73"/>
  <c r="L73"/>
  <c r="O73" s="1"/>
  <c r="J73"/>
  <c r="I73"/>
  <c r="K73" s="1"/>
  <c r="G73"/>
  <c r="F73"/>
  <c r="E73"/>
  <c r="H73" s="1"/>
  <c r="D73" s="1"/>
  <c r="V72"/>
  <c r="U72"/>
  <c r="T72"/>
  <c r="W72" s="1"/>
  <c r="R72"/>
  <c r="Q72"/>
  <c r="P72"/>
  <c r="S72" s="1"/>
  <c r="N72"/>
  <c r="M72"/>
  <c r="L72"/>
  <c r="O72" s="1"/>
  <c r="J72"/>
  <c r="I72"/>
  <c r="K72" s="1"/>
  <c r="G72"/>
  <c r="F72"/>
  <c r="E72"/>
  <c r="H72" s="1"/>
  <c r="D72" s="1"/>
  <c r="V71"/>
  <c r="U71"/>
  <c r="T71"/>
  <c r="W71" s="1"/>
  <c r="R71"/>
  <c r="Q71"/>
  <c r="P71"/>
  <c r="N71"/>
  <c r="M71"/>
  <c r="L71"/>
  <c r="O71" s="1"/>
  <c r="J71"/>
  <c r="I71"/>
  <c r="K71" s="1"/>
  <c r="G71"/>
  <c r="F71"/>
  <c r="E71"/>
  <c r="H71" s="1"/>
  <c r="D71" s="1"/>
  <c r="V70"/>
  <c r="U70"/>
  <c r="T70"/>
  <c r="W70" s="1"/>
  <c r="R70"/>
  <c r="Q70"/>
  <c r="P70"/>
  <c r="S70" s="1"/>
  <c r="N70"/>
  <c r="M70"/>
  <c r="L70"/>
  <c r="O70" s="1"/>
  <c r="J70"/>
  <c r="I70"/>
  <c r="K70" s="1"/>
  <c r="G70"/>
  <c r="F70"/>
  <c r="E70"/>
  <c r="H70" s="1"/>
  <c r="D70" s="1"/>
  <c r="V69"/>
  <c r="U69"/>
  <c r="T69"/>
  <c r="W69" s="1"/>
  <c r="R69"/>
  <c r="Q69"/>
  <c r="P69"/>
  <c r="S69" s="1"/>
  <c r="N69"/>
  <c r="M69"/>
  <c r="L69"/>
  <c r="O69" s="1"/>
  <c r="J69"/>
  <c r="I69"/>
  <c r="K69" s="1"/>
  <c r="G69"/>
  <c r="F69"/>
  <c r="E69"/>
  <c r="H69" s="1"/>
  <c r="D69" s="1"/>
  <c r="V68"/>
  <c r="U68"/>
  <c r="T68"/>
  <c r="W68" s="1"/>
  <c r="R68"/>
  <c r="Q68"/>
  <c r="P68"/>
  <c r="S68" s="1"/>
  <c r="N68"/>
  <c r="M68"/>
  <c r="L68"/>
  <c r="O68" s="1"/>
  <c r="J68"/>
  <c r="I68"/>
  <c r="K68" s="1"/>
  <c r="G68"/>
  <c r="F68"/>
  <c r="E68"/>
  <c r="H68" s="1"/>
  <c r="D68" s="1"/>
  <c r="V67"/>
  <c r="U67"/>
  <c r="T67"/>
  <c r="W67" s="1"/>
  <c r="R67"/>
  <c r="Q67"/>
  <c r="P67"/>
  <c r="S67" s="1"/>
  <c r="N67"/>
  <c r="M67"/>
  <c r="L67"/>
  <c r="O67" s="1"/>
  <c r="J67"/>
  <c r="I67"/>
  <c r="K67" s="1"/>
  <c r="G67"/>
  <c r="F67"/>
  <c r="E67"/>
  <c r="H67" s="1"/>
  <c r="D67" s="1"/>
  <c r="V66"/>
  <c r="U66"/>
  <c r="T66"/>
  <c r="W66" s="1"/>
  <c r="R66"/>
  <c r="Q66"/>
  <c r="P66"/>
  <c r="S66" s="1"/>
  <c r="N66"/>
  <c r="M66"/>
  <c r="L66"/>
  <c r="O66" s="1"/>
  <c r="J66"/>
  <c r="I66"/>
  <c r="K66" s="1"/>
  <c r="G66"/>
  <c r="F66"/>
  <c r="E66"/>
  <c r="H66" s="1"/>
  <c r="D66" s="1"/>
  <c r="V65"/>
  <c r="U65"/>
  <c r="T65"/>
  <c r="W65" s="1"/>
  <c r="R65"/>
  <c r="Q65"/>
  <c r="P65"/>
  <c r="S65" s="1"/>
  <c r="N65"/>
  <c r="M65"/>
  <c r="L65"/>
  <c r="O65" s="1"/>
  <c r="J65"/>
  <c r="I65"/>
  <c r="K65" s="1"/>
  <c r="G65"/>
  <c r="F65"/>
  <c r="E65"/>
  <c r="H65" s="1"/>
  <c r="D65" s="1"/>
  <c r="V64"/>
  <c r="U64"/>
  <c r="T64"/>
  <c r="W64" s="1"/>
  <c r="R64"/>
  <c r="Q64"/>
  <c r="P64"/>
  <c r="S64" s="1"/>
  <c r="N64"/>
  <c r="M64"/>
  <c r="L64"/>
  <c r="O64" s="1"/>
  <c r="J64"/>
  <c r="I64"/>
  <c r="K64" s="1"/>
  <c r="G64"/>
  <c r="F64"/>
  <c r="E64"/>
  <c r="H64" s="1"/>
  <c r="D64" s="1"/>
  <c r="V63"/>
  <c r="U63"/>
  <c r="T63"/>
  <c r="W63" s="1"/>
  <c r="R63"/>
  <c r="Q63"/>
  <c r="P63"/>
  <c r="S63" s="1"/>
  <c r="N63"/>
  <c r="M63"/>
  <c r="L63"/>
  <c r="O63" s="1"/>
  <c r="J63"/>
  <c r="I63"/>
  <c r="K63" s="1"/>
  <c r="G63"/>
  <c r="F63"/>
  <c r="E63"/>
  <c r="H63" s="1"/>
  <c r="D63" s="1"/>
  <c r="V62"/>
  <c r="U62"/>
  <c r="T62"/>
  <c r="W62" s="1"/>
  <c r="R62"/>
  <c r="Q62"/>
  <c r="P62"/>
  <c r="S62" s="1"/>
  <c r="N62"/>
  <c r="M62"/>
  <c r="L62"/>
  <c r="O62" s="1"/>
  <c r="J62"/>
  <c r="I62"/>
  <c r="K62" s="1"/>
  <c r="G62"/>
  <c r="F62"/>
  <c r="E62"/>
  <c r="H62" s="1"/>
  <c r="D62" s="1"/>
  <c r="V61"/>
  <c r="U61"/>
  <c r="T61"/>
  <c r="W61" s="1"/>
  <c r="R61"/>
  <c r="Q61"/>
  <c r="P61"/>
  <c r="S61" s="1"/>
  <c r="N61"/>
  <c r="M61"/>
  <c r="L61"/>
  <c r="O61" s="1"/>
  <c r="J61"/>
  <c r="I61"/>
  <c r="K61" s="1"/>
  <c r="G61"/>
  <c r="F61"/>
  <c r="E61"/>
  <c r="H61" s="1"/>
  <c r="D61" s="1"/>
  <c r="V60"/>
  <c r="U60"/>
  <c r="T60"/>
  <c r="W60" s="1"/>
  <c r="R60"/>
  <c r="Q60"/>
  <c r="P60"/>
  <c r="S60" s="1"/>
  <c r="N60"/>
  <c r="M60"/>
  <c r="L60"/>
  <c r="O60" s="1"/>
  <c r="J60"/>
  <c r="I60"/>
  <c r="K60" s="1"/>
  <c r="G60"/>
  <c r="F60"/>
  <c r="E60"/>
  <c r="H60" s="1"/>
  <c r="D60" s="1"/>
  <c r="V59"/>
  <c r="U59"/>
  <c r="T59"/>
  <c r="W59" s="1"/>
  <c r="R59"/>
  <c r="Q59"/>
  <c r="P59"/>
  <c r="S59" s="1"/>
  <c r="N59"/>
  <c r="M59"/>
  <c r="L59"/>
  <c r="O59" s="1"/>
  <c r="I59"/>
  <c r="K59" s="1"/>
  <c r="G59"/>
  <c r="F59"/>
  <c r="E59"/>
  <c r="H59" s="1"/>
  <c r="D59" s="1"/>
  <c r="V58"/>
  <c r="U58"/>
  <c r="T58"/>
  <c r="W58" s="1"/>
  <c r="R58"/>
  <c r="Q58"/>
  <c r="P58"/>
  <c r="S58" s="1"/>
  <c r="N58"/>
  <c r="M58"/>
  <c r="L58"/>
  <c r="O58" s="1"/>
  <c r="J58"/>
  <c r="I58"/>
  <c r="K58" s="1"/>
  <c r="G58"/>
  <c r="F58"/>
  <c r="E58"/>
  <c r="H58" s="1"/>
  <c r="D58" s="1"/>
  <c r="V57"/>
  <c r="U57"/>
  <c r="T57"/>
  <c r="W57" s="1"/>
  <c r="R57"/>
  <c r="Q57"/>
  <c r="P57"/>
  <c r="S57" s="1"/>
  <c r="N57"/>
  <c r="M57"/>
  <c r="L57"/>
  <c r="O57" s="1"/>
  <c r="J57"/>
  <c r="I57"/>
  <c r="K57" s="1"/>
  <c r="G57"/>
  <c r="F57"/>
  <c r="E57"/>
  <c r="H57" s="1"/>
  <c r="D57"/>
  <c r="V56"/>
  <c r="U56"/>
  <c r="T56"/>
  <c r="W56" s="1"/>
  <c r="R56"/>
  <c r="Q56"/>
  <c r="P56"/>
  <c r="S56" s="1"/>
  <c r="N56"/>
  <c r="M56"/>
  <c r="L56"/>
  <c r="O56" s="1"/>
  <c r="J56"/>
  <c r="I56"/>
  <c r="K56" s="1"/>
  <c r="G56"/>
  <c r="F56"/>
  <c r="E56"/>
  <c r="H56" s="1"/>
  <c r="D56" s="1"/>
  <c r="V55"/>
  <c r="U55"/>
  <c r="T55"/>
  <c r="W55" s="1"/>
  <c r="R55"/>
  <c r="Q55"/>
  <c r="P55"/>
  <c r="S55" s="1"/>
  <c r="N55"/>
  <c r="M55"/>
  <c r="L55"/>
  <c r="O55" s="1"/>
  <c r="J55"/>
  <c r="I55"/>
  <c r="K55" s="1"/>
  <c r="G55"/>
  <c r="F55"/>
  <c r="E55"/>
  <c r="H55" s="1"/>
  <c r="D55" s="1"/>
  <c r="V54"/>
  <c r="U54"/>
  <c r="T54"/>
  <c r="W54" s="1"/>
  <c r="R54"/>
  <c r="Q54"/>
  <c r="P54"/>
  <c r="S54" s="1"/>
  <c r="N54"/>
  <c r="M54"/>
  <c r="L54"/>
  <c r="O54" s="1"/>
  <c r="J54"/>
  <c r="I54"/>
  <c r="K54" s="1"/>
  <c r="G54"/>
  <c r="F54"/>
  <c r="E54"/>
  <c r="H54" s="1"/>
  <c r="D54" s="1"/>
  <c r="V53"/>
  <c r="U53"/>
  <c r="T53"/>
  <c r="W53" s="1"/>
  <c r="R53"/>
  <c r="Q53"/>
  <c r="P53"/>
  <c r="S53" s="1"/>
  <c r="N53"/>
  <c r="M53"/>
  <c r="L53"/>
  <c r="O53" s="1"/>
  <c r="J53"/>
  <c r="I53"/>
  <c r="K53" s="1"/>
  <c r="G53"/>
  <c r="F53"/>
  <c r="E53"/>
  <c r="H53" s="1"/>
  <c r="D53" s="1"/>
  <c r="V52"/>
  <c r="U52"/>
  <c r="T52"/>
  <c r="W52" s="1"/>
  <c r="R52"/>
  <c r="Q52"/>
  <c r="P52"/>
  <c r="S52" s="1"/>
  <c r="N52"/>
  <c r="M52"/>
  <c r="L52"/>
  <c r="O52" s="1"/>
  <c r="J52"/>
  <c r="I52"/>
  <c r="K52" s="1"/>
  <c r="G52"/>
  <c r="F52"/>
  <c r="E52"/>
  <c r="H52" s="1"/>
  <c r="D52" s="1"/>
  <c r="V51"/>
  <c r="U51"/>
  <c r="T51"/>
  <c r="W51" s="1"/>
  <c r="R51"/>
  <c r="Q51"/>
  <c r="P51"/>
  <c r="S51" s="1"/>
  <c r="N51"/>
  <c r="M51"/>
  <c r="L51"/>
  <c r="O51" s="1"/>
  <c r="J51"/>
  <c r="I51"/>
  <c r="K51" s="1"/>
  <c r="G51"/>
  <c r="F51"/>
  <c r="E51"/>
  <c r="H51" s="1"/>
  <c r="D51" s="1"/>
  <c r="V50"/>
  <c r="U50"/>
  <c r="T50"/>
  <c r="W50" s="1"/>
  <c r="R50"/>
  <c r="Q50"/>
  <c r="P50"/>
  <c r="S50" s="1"/>
  <c r="N50"/>
  <c r="M50"/>
  <c r="L50"/>
  <c r="O50" s="1"/>
  <c r="J50"/>
  <c r="I50"/>
  <c r="K50" s="1"/>
  <c r="G50"/>
  <c r="F50"/>
  <c r="E50"/>
  <c r="H50" s="1"/>
  <c r="D50" s="1"/>
  <c r="V49"/>
  <c r="U49"/>
  <c r="T49"/>
  <c r="W49" s="1"/>
  <c r="R49"/>
  <c r="Q49"/>
  <c r="P49"/>
  <c r="S49" s="1"/>
  <c r="N49"/>
  <c r="M49"/>
  <c r="L49"/>
  <c r="O49" s="1"/>
  <c r="J49"/>
  <c r="I49"/>
  <c r="K49" s="1"/>
  <c r="G49"/>
  <c r="F49"/>
  <c r="E49"/>
  <c r="H49" s="1"/>
  <c r="D49" s="1"/>
  <c r="V48"/>
  <c r="U48"/>
  <c r="T48"/>
  <c r="W48" s="1"/>
  <c r="R48"/>
  <c r="Q48"/>
  <c r="P48"/>
  <c r="S48" s="1"/>
  <c r="N48"/>
  <c r="M48"/>
  <c r="L48"/>
  <c r="O48" s="1"/>
  <c r="J48"/>
  <c r="I48"/>
  <c r="K48" s="1"/>
  <c r="G48"/>
  <c r="F48"/>
  <c r="E48"/>
  <c r="H48" s="1"/>
  <c r="D48" s="1"/>
  <c r="V47"/>
  <c r="U47"/>
  <c r="T47"/>
  <c r="W47" s="1"/>
  <c r="R47"/>
  <c r="Q47"/>
  <c r="P47"/>
  <c r="S47" s="1"/>
  <c r="N47"/>
  <c r="M47"/>
  <c r="L47"/>
  <c r="O47" s="1"/>
  <c r="J47"/>
  <c r="I47"/>
  <c r="K47" s="1"/>
  <c r="G47"/>
  <c r="F47"/>
  <c r="E47"/>
  <c r="H47" s="1"/>
  <c r="D47" s="1"/>
  <c r="V46"/>
  <c r="U46"/>
  <c r="T46"/>
  <c r="W46" s="1"/>
  <c r="R46"/>
  <c r="Q46"/>
  <c r="P46"/>
  <c r="S46" s="1"/>
  <c r="N46"/>
  <c r="M46"/>
  <c r="L46"/>
  <c r="O46" s="1"/>
  <c r="J46"/>
  <c r="I46"/>
  <c r="K46" s="1"/>
  <c r="G46"/>
  <c r="F46"/>
  <c r="E46"/>
  <c r="H46" s="1"/>
  <c r="D46" s="1"/>
  <c r="V45"/>
  <c r="U45"/>
  <c r="T45"/>
  <c r="W45" s="1"/>
  <c r="R45"/>
  <c r="Q45"/>
  <c r="P45"/>
  <c r="S45" s="1"/>
  <c r="N45"/>
  <c r="M45"/>
  <c r="L45"/>
  <c r="O45" s="1"/>
  <c r="J45"/>
  <c r="I45"/>
  <c r="K45" s="1"/>
  <c r="G45"/>
  <c r="F45"/>
  <c r="E45"/>
  <c r="H45" s="1"/>
  <c r="D45" s="1"/>
  <c r="V44"/>
  <c r="U44"/>
  <c r="T44"/>
  <c r="W44" s="1"/>
  <c r="R44"/>
  <c r="Q44"/>
  <c r="P44"/>
  <c r="S44" s="1"/>
  <c r="N44"/>
  <c r="M44"/>
  <c r="L44"/>
  <c r="O44" s="1"/>
  <c r="J44"/>
  <c r="I44"/>
  <c r="K44" s="1"/>
  <c r="G44"/>
  <c r="F44"/>
  <c r="E44"/>
  <c r="H44" s="1"/>
  <c r="D44" s="1"/>
  <c r="V43"/>
  <c r="U43"/>
  <c r="T43"/>
  <c r="W43" s="1"/>
  <c r="R43"/>
  <c r="Q43"/>
  <c r="P43"/>
  <c r="S43" s="1"/>
  <c r="N43"/>
  <c r="M43"/>
  <c r="L43"/>
  <c r="O43" s="1"/>
  <c r="J43"/>
  <c r="I43"/>
  <c r="K43" s="1"/>
  <c r="G43"/>
  <c r="F43"/>
  <c r="E43"/>
  <c r="H43" s="1"/>
  <c r="D43" s="1"/>
  <c r="V42"/>
  <c r="U42"/>
  <c r="T42"/>
  <c r="W42" s="1"/>
  <c r="R42"/>
  <c r="Q42"/>
  <c r="P42"/>
  <c r="S42" s="1"/>
  <c r="N42"/>
  <c r="M42"/>
  <c r="L42"/>
  <c r="O42" s="1"/>
  <c r="J42"/>
  <c r="I42"/>
  <c r="K42" s="1"/>
  <c r="G42"/>
  <c r="F42"/>
  <c r="E42"/>
  <c r="H42" s="1"/>
  <c r="D42" s="1"/>
  <c r="V41"/>
  <c r="U41"/>
  <c r="T41"/>
  <c r="W41" s="1"/>
  <c r="R41"/>
  <c r="Q41"/>
  <c r="P41"/>
  <c r="S41" s="1"/>
  <c r="N41"/>
  <c r="M41"/>
  <c r="L41"/>
  <c r="O41" s="1"/>
  <c r="J41"/>
  <c r="I41"/>
  <c r="K41" s="1"/>
  <c r="G41"/>
  <c r="F41"/>
  <c r="E41"/>
  <c r="H41" s="1"/>
  <c r="D41" s="1"/>
  <c r="V40"/>
  <c r="U40"/>
  <c r="T40"/>
  <c r="W40" s="1"/>
  <c r="R40"/>
  <c r="Q40"/>
  <c r="P40"/>
  <c r="S40" s="1"/>
  <c r="N40"/>
  <c r="M40"/>
  <c r="L40"/>
  <c r="O40" s="1"/>
  <c r="J40"/>
  <c r="I40"/>
  <c r="K40" s="1"/>
  <c r="G40"/>
  <c r="F40"/>
  <c r="E40"/>
  <c r="H40" s="1"/>
  <c r="D40" s="1"/>
  <c r="V39"/>
  <c r="U39"/>
  <c r="T39"/>
  <c r="W39" s="1"/>
  <c r="R39"/>
  <c r="Q39"/>
  <c r="P39"/>
  <c r="S39" s="1"/>
  <c r="N39"/>
  <c r="M39"/>
  <c r="L39"/>
  <c r="O39" s="1"/>
  <c r="J39"/>
  <c r="I39"/>
  <c r="K39" s="1"/>
  <c r="G39"/>
  <c r="F39"/>
  <c r="E39"/>
  <c r="H39" s="1"/>
  <c r="D39" s="1"/>
  <c r="V38"/>
  <c r="U38"/>
  <c r="T38"/>
  <c r="W38" s="1"/>
  <c r="R38"/>
  <c r="Q38"/>
  <c r="P38"/>
  <c r="S38" s="1"/>
  <c r="N38"/>
  <c r="M38"/>
  <c r="L38"/>
  <c r="O38" s="1"/>
  <c r="J38"/>
  <c r="I38"/>
  <c r="K38" s="1"/>
  <c r="G38"/>
  <c r="F38"/>
  <c r="E38"/>
  <c r="H38" s="1"/>
  <c r="D38" s="1"/>
  <c r="V37"/>
  <c r="U37"/>
  <c r="T37"/>
  <c r="W37" s="1"/>
  <c r="R37"/>
  <c r="Q37"/>
  <c r="P37"/>
  <c r="S37" s="1"/>
  <c r="N37"/>
  <c r="M37"/>
  <c r="L37"/>
  <c r="O37" s="1"/>
  <c r="J37"/>
  <c r="I37"/>
  <c r="K37" s="1"/>
  <c r="G37"/>
  <c r="F37"/>
  <c r="E37"/>
  <c r="H37" s="1"/>
  <c r="D37" s="1"/>
  <c r="V36"/>
  <c r="U36"/>
  <c r="T36"/>
  <c r="W36" s="1"/>
  <c r="R36"/>
  <c r="Q36"/>
  <c r="P36"/>
  <c r="S36" s="1"/>
  <c r="N36"/>
  <c r="M36"/>
  <c r="L36"/>
  <c r="O36" s="1"/>
  <c r="J36"/>
  <c r="I36"/>
  <c r="K36" s="1"/>
  <c r="G36"/>
  <c r="F36"/>
  <c r="E36"/>
  <c r="H36" s="1"/>
  <c r="D36" s="1"/>
  <c r="V35"/>
  <c r="U35"/>
  <c r="T35"/>
  <c r="W35" s="1"/>
  <c r="R35"/>
  <c r="Q35"/>
  <c r="P35"/>
  <c r="S35" s="1"/>
  <c r="N35"/>
  <c r="M35"/>
  <c r="L35"/>
  <c r="O35" s="1"/>
  <c r="J35"/>
  <c r="I35"/>
  <c r="K35" s="1"/>
  <c r="G35"/>
  <c r="F35"/>
  <c r="E35"/>
  <c r="H35" s="1"/>
  <c r="D35" s="1"/>
  <c r="V34"/>
  <c r="U34"/>
  <c r="T34"/>
  <c r="W34" s="1"/>
  <c r="R34"/>
  <c r="Q34"/>
  <c r="P34"/>
  <c r="S34" s="1"/>
  <c r="N34"/>
  <c r="M34"/>
  <c r="L34"/>
  <c r="O34" s="1"/>
  <c r="J34"/>
  <c r="I34"/>
  <c r="K34" s="1"/>
  <c r="G34"/>
  <c r="F34"/>
  <c r="E34"/>
  <c r="H34" s="1"/>
  <c r="D34" s="1"/>
  <c r="V33"/>
  <c r="U33"/>
  <c r="T33"/>
  <c r="W33" s="1"/>
  <c r="R33"/>
  <c r="Q33"/>
  <c r="P33"/>
  <c r="S33" s="1"/>
  <c r="N33"/>
  <c r="M33"/>
  <c r="L33"/>
  <c r="O33" s="1"/>
  <c r="J33"/>
  <c r="I33"/>
  <c r="K33" s="1"/>
  <c r="G33"/>
  <c r="F33"/>
  <c r="E33"/>
  <c r="H33" s="1"/>
  <c r="D33" s="1"/>
  <c r="V32"/>
  <c r="U32"/>
  <c r="T32"/>
  <c r="W32" s="1"/>
  <c r="R32"/>
  <c r="Q32"/>
  <c r="P32"/>
  <c r="S32" s="1"/>
  <c r="N32"/>
  <c r="M32"/>
  <c r="L32"/>
  <c r="O32" s="1"/>
  <c r="J32"/>
  <c r="I32"/>
  <c r="K32" s="1"/>
  <c r="G32"/>
  <c r="F32"/>
  <c r="E32"/>
  <c r="H32" s="1"/>
  <c r="D32" s="1"/>
  <c r="V31"/>
  <c r="U31"/>
  <c r="T31"/>
  <c r="W31" s="1"/>
  <c r="R31"/>
  <c r="Q31"/>
  <c r="P31"/>
  <c r="S31" s="1"/>
  <c r="N31"/>
  <c r="M31"/>
  <c r="L31"/>
  <c r="O31" s="1"/>
  <c r="J31"/>
  <c r="I31"/>
  <c r="K31" s="1"/>
  <c r="G31"/>
  <c r="F31"/>
  <c r="E31"/>
  <c r="H31" s="1"/>
  <c r="D31" s="1"/>
  <c r="V30"/>
  <c r="U30"/>
  <c r="T30"/>
  <c r="W30" s="1"/>
  <c r="R30"/>
  <c r="Q30"/>
  <c r="P30"/>
  <c r="S30" s="1"/>
  <c r="N30"/>
  <c r="M30"/>
  <c r="L30"/>
  <c r="O30" s="1"/>
  <c r="J30"/>
  <c r="I30"/>
  <c r="K30" s="1"/>
  <c r="G30"/>
  <c r="F30"/>
  <c r="E30"/>
  <c r="H30" s="1"/>
  <c r="D30" s="1"/>
  <c r="V29"/>
  <c r="U29"/>
  <c r="T29"/>
  <c r="W29" s="1"/>
  <c r="R29"/>
  <c r="Q29"/>
  <c r="P29"/>
  <c r="S29" s="1"/>
  <c r="N29"/>
  <c r="M29"/>
  <c r="L29"/>
  <c r="O29" s="1"/>
  <c r="J29"/>
  <c r="I29"/>
  <c r="K29" s="1"/>
  <c r="G29"/>
  <c r="F29"/>
  <c r="E29"/>
  <c r="H29" s="1"/>
  <c r="D29" s="1"/>
  <c r="V28"/>
  <c r="U28"/>
  <c r="T28"/>
  <c r="W28" s="1"/>
  <c r="R28"/>
  <c r="Q28"/>
  <c r="P28"/>
  <c r="S28" s="1"/>
  <c r="N28"/>
  <c r="M28"/>
  <c r="L28"/>
  <c r="O28" s="1"/>
  <c r="J28"/>
  <c r="I28"/>
  <c r="K28" s="1"/>
  <c r="G28"/>
  <c r="F28"/>
  <c r="E28"/>
  <c r="H28" s="1"/>
  <c r="D28" s="1"/>
  <c r="V27"/>
  <c r="U27"/>
  <c r="T27"/>
  <c r="W27" s="1"/>
  <c r="R27"/>
  <c r="Q27"/>
  <c r="P27"/>
  <c r="S27" s="1"/>
  <c r="N27"/>
  <c r="M27"/>
  <c r="L27"/>
  <c r="O27" s="1"/>
  <c r="J27"/>
  <c r="I27"/>
  <c r="K27" s="1"/>
  <c r="G27"/>
  <c r="F27"/>
  <c r="E27"/>
  <c r="H27" s="1"/>
  <c r="D27" s="1"/>
  <c r="V26"/>
  <c r="U26"/>
  <c r="T26"/>
  <c r="W26" s="1"/>
  <c r="R26"/>
  <c r="Q26"/>
  <c r="P26"/>
  <c r="S26" s="1"/>
  <c r="N26"/>
  <c r="M26"/>
  <c r="L26"/>
  <c r="O26" s="1"/>
  <c r="J26"/>
  <c r="I26"/>
  <c r="K26" s="1"/>
  <c r="G26"/>
  <c r="F26"/>
  <c r="E26"/>
  <c r="H26" s="1"/>
  <c r="D26" s="1"/>
  <c r="V25"/>
  <c r="U25"/>
  <c r="T25"/>
  <c r="W25" s="1"/>
  <c r="R25"/>
  <c r="Q25"/>
  <c r="P25"/>
  <c r="S25" s="1"/>
  <c r="N25"/>
  <c r="M25"/>
  <c r="L25"/>
  <c r="O25" s="1"/>
  <c r="J25"/>
  <c r="I25"/>
  <c r="K25" s="1"/>
  <c r="G25"/>
  <c r="F25"/>
  <c r="E25"/>
  <c r="H25" s="1"/>
  <c r="D25" s="1"/>
  <c r="V24"/>
  <c r="U24"/>
  <c r="T24"/>
  <c r="W24" s="1"/>
  <c r="R24"/>
  <c r="Q24"/>
  <c r="P24"/>
  <c r="S24" s="1"/>
  <c r="N24"/>
  <c r="M24"/>
  <c r="L24"/>
  <c r="O24" s="1"/>
  <c r="J24"/>
  <c r="I24"/>
  <c r="K24" s="1"/>
  <c r="G24"/>
  <c r="F24"/>
  <c r="E24"/>
  <c r="H24" s="1"/>
  <c r="D24" s="1"/>
  <c r="V23"/>
  <c r="U23"/>
  <c r="T23"/>
  <c r="W23" s="1"/>
  <c r="R23"/>
  <c r="Q23"/>
  <c r="P23"/>
  <c r="S23" s="1"/>
  <c r="N23"/>
  <c r="M23"/>
  <c r="L23"/>
  <c r="O23" s="1"/>
  <c r="J23"/>
  <c r="I23"/>
  <c r="K23" s="1"/>
  <c r="G23"/>
  <c r="F23"/>
  <c r="E23"/>
  <c r="H23" s="1"/>
  <c r="D23" s="1"/>
  <c r="V22"/>
  <c r="U22"/>
  <c r="T22"/>
  <c r="W22" s="1"/>
  <c r="R22"/>
  <c r="Q22"/>
  <c r="P22"/>
  <c r="S22" s="1"/>
  <c r="N22"/>
  <c r="M22"/>
  <c r="L22"/>
  <c r="O22" s="1"/>
  <c r="J22"/>
  <c r="I22"/>
  <c r="K22" s="1"/>
  <c r="G22"/>
  <c r="F22"/>
  <c r="E22"/>
  <c r="H22" s="1"/>
  <c r="D22" s="1"/>
  <c r="V21"/>
  <c r="U21"/>
  <c r="T21"/>
  <c r="W21" s="1"/>
  <c r="R21"/>
  <c r="Q21"/>
  <c r="P21"/>
  <c r="S21" s="1"/>
  <c r="N21"/>
  <c r="M21"/>
  <c r="L21"/>
  <c r="O21" s="1"/>
  <c r="J21"/>
  <c r="I21"/>
  <c r="K21" s="1"/>
  <c r="G21"/>
  <c r="F21"/>
  <c r="E21"/>
  <c r="H21" s="1"/>
  <c r="D21" s="1"/>
  <c r="V20"/>
  <c r="U20"/>
  <c r="T20"/>
  <c r="W20" s="1"/>
  <c r="R20"/>
  <c r="Q20"/>
  <c r="P20"/>
  <c r="S20" s="1"/>
  <c r="N20"/>
  <c r="M20"/>
  <c r="L20"/>
  <c r="O20" s="1"/>
  <c r="J20"/>
  <c r="I20"/>
  <c r="K20" s="1"/>
  <c r="G20"/>
  <c r="F20"/>
  <c r="E20"/>
  <c r="H20" s="1"/>
  <c r="D20" s="1"/>
  <c r="V19"/>
  <c r="U19"/>
  <c r="T19"/>
  <c r="W19" s="1"/>
  <c r="R19"/>
  <c r="Q19"/>
  <c r="P19"/>
  <c r="S19" s="1"/>
  <c r="N19"/>
  <c r="M19"/>
  <c r="L19"/>
  <c r="O19" s="1"/>
  <c r="J19"/>
  <c r="I19"/>
  <c r="K19" s="1"/>
  <c r="G19"/>
  <c r="F19"/>
  <c r="E19"/>
  <c r="H19" s="1"/>
  <c r="D19" s="1"/>
  <c r="V18"/>
  <c r="U18"/>
  <c r="T18"/>
  <c r="W18" s="1"/>
  <c r="R18"/>
  <c r="Q18"/>
  <c r="P18"/>
  <c r="S18" s="1"/>
  <c r="N18"/>
  <c r="M18"/>
  <c r="L18"/>
  <c r="O18" s="1"/>
  <c r="J18"/>
  <c r="I18"/>
  <c r="K18" s="1"/>
  <c r="G18"/>
  <c r="F18"/>
  <c r="E18"/>
  <c r="H18" s="1"/>
  <c r="D18" s="1"/>
  <c r="V17"/>
  <c r="U17"/>
  <c r="T17"/>
  <c r="W17" s="1"/>
  <c r="R17"/>
  <c r="Q17"/>
  <c r="P17"/>
  <c r="S17" s="1"/>
  <c r="N17"/>
  <c r="M17"/>
  <c r="L17"/>
  <c r="O17" s="1"/>
  <c r="J17"/>
  <c r="I17"/>
  <c r="K17" s="1"/>
  <c r="G17"/>
  <c r="F17"/>
  <c r="E17"/>
  <c r="H17" s="1"/>
  <c r="D17" s="1"/>
  <c r="V16"/>
  <c r="U16"/>
  <c r="T16"/>
  <c r="W16" s="1"/>
  <c r="R16"/>
  <c r="Q16"/>
  <c r="P16"/>
  <c r="S16" s="1"/>
  <c r="N16"/>
  <c r="M16"/>
  <c r="L16"/>
  <c r="O16" s="1"/>
  <c r="J16"/>
  <c r="I16"/>
  <c r="K16" s="1"/>
  <c r="G16"/>
  <c r="F16"/>
  <c r="E16"/>
  <c r="H16" s="1"/>
  <c r="D16" s="1"/>
  <c r="V15"/>
  <c r="U15"/>
  <c r="T15"/>
  <c r="W15" s="1"/>
  <c r="R15"/>
  <c r="Q15"/>
  <c r="P15"/>
  <c r="S15" s="1"/>
  <c r="N15"/>
  <c r="M15"/>
  <c r="L15"/>
  <c r="O15" s="1"/>
  <c r="J15"/>
  <c r="I15"/>
  <c r="K15" s="1"/>
  <c r="G15"/>
  <c r="F15"/>
  <c r="E15"/>
  <c r="H15" s="1"/>
  <c r="D15" s="1"/>
  <c r="V14"/>
  <c r="U14"/>
  <c r="T14"/>
  <c r="W14" s="1"/>
  <c r="R14"/>
  <c r="Q14"/>
  <c r="P14"/>
  <c r="S14" s="1"/>
  <c r="N14"/>
  <c r="M14"/>
  <c r="L14"/>
  <c r="O14" s="1"/>
  <c r="J14"/>
  <c r="I14"/>
  <c r="K14" s="1"/>
  <c r="G14"/>
  <c r="F14"/>
  <c r="E14"/>
  <c r="H14" s="1"/>
  <c r="D14" s="1"/>
  <c r="V13"/>
  <c r="U13"/>
  <c r="T13"/>
  <c r="W13" s="1"/>
  <c r="R13"/>
  <c r="Q13"/>
  <c r="P13"/>
  <c r="S13" s="1"/>
  <c r="N13"/>
  <c r="M13"/>
  <c r="L13"/>
  <c r="O13" s="1"/>
  <c r="J13"/>
  <c r="I13"/>
  <c r="K13" s="1"/>
  <c r="G13"/>
  <c r="F13"/>
  <c r="E13"/>
  <c r="H13" s="1"/>
  <c r="D13" s="1"/>
  <c r="V12"/>
  <c r="U12"/>
  <c r="T12"/>
  <c r="W12" s="1"/>
  <c r="R12"/>
  <c r="Q12"/>
  <c r="P12"/>
  <c r="S12" s="1"/>
  <c r="N12"/>
  <c r="M12"/>
  <c r="L12"/>
  <c r="O12" s="1"/>
  <c r="J12"/>
  <c r="I12"/>
  <c r="K12" s="1"/>
  <c r="G12"/>
  <c r="F12"/>
  <c r="E12"/>
  <c r="H12" s="1"/>
  <c r="D12" s="1"/>
  <c r="V11"/>
  <c r="U11"/>
  <c r="T11"/>
  <c r="W11" s="1"/>
  <c r="R11"/>
  <c r="Q11"/>
  <c r="P11"/>
  <c r="S11" s="1"/>
  <c r="N11"/>
  <c r="M11"/>
  <c r="L11"/>
  <c r="O11" s="1"/>
  <c r="J11"/>
  <c r="I11"/>
  <c r="K11" s="1"/>
  <c r="G11"/>
  <c r="F11"/>
  <c r="E11"/>
  <c r="H11" s="1"/>
  <c r="D11" s="1"/>
  <c r="V10"/>
  <c r="U10"/>
  <c r="T10"/>
  <c r="W10" s="1"/>
  <c r="R10"/>
  <c r="Q10"/>
  <c r="P10"/>
  <c r="S10" s="1"/>
  <c r="N10"/>
  <c r="M10"/>
  <c r="L10"/>
  <c r="O10" s="1"/>
  <c r="J10"/>
  <c r="I10"/>
  <c r="K10" s="1"/>
  <c r="G10"/>
  <c r="F10"/>
  <c r="E10"/>
  <c r="H10" s="1"/>
  <c r="D10" s="1"/>
  <c r="V9"/>
  <c r="U9"/>
  <c r="T9"/>
  <c r="W9" s="1"/>
  <c r="R9"/>
  <c r="Q9"/>
  <c r="P9"/>
  <c r="S9" s="1"/>
  <c r="N9"/>
  <c r="M9"/>
  <c r="L9"/>
  <c r="O9" s="1"/>
  <c r="J9"/>
  <c r="I9"/>
  <c r="K9" s="1"/>
  <c r="D9" s="1"/>
  <c r="G9"/>
  <c r="F9"/>
  <c r="E9"/>
  <c r="V8"/>
  <c r="U8"/>
  <c r="T8"/>
  <c r="W8" s="1"/>
  <c r="R8"/>
  <c r="Q8"/>
  <c r="P8"/>
  <c r="S8" s="1"/>
  <c r="N8"/>
  <c r="M8"/>
  <c r="L8"/>
  <c r="O8" s="1"/>
  <c r="J8"/>
  <c r="I8"/>
  <c r="K8" s="1"/>
  <c r="G8"/>
  <c r="F8"/>
  <c r="E8"/>
  <c r="H8" s="1"/>
  <c r="D8" s="1"/>
  <c r="V7"/>
  <c r="U7"/>
  <c r="T7"/>
  <c r="W7" s="1"/>
  <c r="R7"/>
  <c r="Q7"/>
  <c r="P7"/>
  <c r="S7" s="1"/>
  <c r="N7"/>
  <c r="M7"/>
  <c r="L7"/>
  <c r="O7" s="1"/>
  <c r="J7"/>
  <c r="I7"/>
  <c r="K7" s="1"/>
  <c r="G7"/>
  <c r="F7"/>
  <c r="E7"/>
  <c r="H7" s="1"/>
  <c r="D7" s="1"/>
  <c r="V6"/>
  <c r="U6"/>
  <c r="T6"/>
  <c r="W6" s="1"/>
  <c r="R6"/>
  <c r="Q6"/>
  <c r="P6"/>
  <c r="S6" s="1"/>
  <c r="N6"/>
  <c r="M6"/>
  <c r="L6"/>
  <c r="O6" s="1"/>
  <c r="J6"/>
  <c r="I6"/>
  <c r="K6" s="1"/>
  <c r="G6"/>
  <c r="F6"/>
  <c r="E6"/>
  <c r="H6" s="1"/>
  <c r="D6" s="1"/>
  <c r="V5"/>
  <c r="U5"/>
  <c r="T5"/>
  <c r="W5" s="1"/>
  <c r="R5"/>
  <c r="Q5"/>
  <c r="P5"/>
  <c r="S5" s="1"/>
  <c r="N5"/>
  <c r="M5"/>
  <c r="L5"/>
  <c r="O5" s="1"/>
  <c r="J5"/>
  <c r="I5"/>
  <c r="K5" s="1"/>
  <c r="G5"/>
  <c r="F5"/>
  <c r="E5"/>
  <c r="H5" s="1"/>
  <c r="D5" s="1"/>
  <c r="V4"/>
  <c r="U4"/>
  <c r="T4"/>
  <c r="W4" s="1"/>
  <c r="R4"/>
  <c r="Q4"/>
  <c r="P4"/>
  <c r="S4" s="1"/>
  <c r="N4"/>
  <c r="M4"/>
  <c r="L4"/>
  <c r="O4" s="1"/>
  <c r="J4"/>
  <c r="I4"/>
  <c r="K4" s="1"/>
  <c r="G4"/>
  <c r="F4"/>
  <c r="E4"/>
  <c r="H4" s="1"/>
  <c r="D4" s="1"/>
  <c r="N5" i="8"/>
  <c r="O5" s="1"/>
  <c r="J5"/>
  <c r="K5" s="1"/>
  <c r="F5"/>
  <c r="G5" s="1"/>
  <c r="P5" s="1"/>
  <c r="O4"/>
  <c r="K4"/>
  <c r="G4"/>
  <c r="P4" s="1"/>
  <c r="O3"/>
  <c r="K3"/>
  <c r="G3"/>
  <c r="P3" s="1"/>
  <c r="N5" i="7"/>
  <c r="O5" s="1"/>
  <c r="J5"/>
  <c r="K5" s="1"/>
  <c r="F5"/>
  <c r="G5" s="1"/>
  <c r="P5" s="1"/>
  <c r="O4"/>
  <c r="K4"/>
  <c r="G4"/>
  <c r="P4" s="1"/>
  <c r="O3"/>
  <c r="K3"/>
  <c r="G3"/>
  <c r="P3" s="1"/>
  <c r="M5" i="6"/>
  <c r="I5"/>
  <c r="E5"/>
  <c r="F5" s="1"/>
  <c r="N5" s="1"/>
  <c r="L4"/>
  <c r="M4" s="1"/>
  <c r="I4"/>
  <c r="E4"/>
  <c r="F4" s="1"/>
  <c r="N4" s="1"/>
  <c r="M3"/>
  <c r="I3"/>
  <c r="F3"/>
  <c r="N3" s="1"/>
  <c r="M5" i="5"/>
  <c r="I5"/>
  <c r="E5"/>
  <c r="F5" s="1"/>
  <c r="N5" s="1"/>
  <c r="L4"/>
  <c r="M4" s="1"/>
  <c r="I4"/>
  <c r="E4"/>
  <c r="F4" s="1"/>
  <c r="N4" s="1"/>
  <c r="M3"/>
  <c r="I3"/>
  <c r="F3"/>
  <c r="N3" s="1"/>
  <c r="Q4" i="4"/>
  <c r="P4"/>
  <c r="S4" s="1"/>
  <c r="I4"/>
  <c r="Q3"/>
  <c r="P3"/>
  <c r="S3" s="1"/>
  <c r="I3"/>
  <c r="I6" i="3"/>
  <c r="J6" s="1"/>
  <c r="K6" s="1"/>
  <c r="E6"/>
  <c r="J5"/>
  <c r="K5" s="1"/>
  <c r="E5"/>
  <c r="J4"/>
  <c r="K4" s="1"/>
  <c r="K4" i="2"/>
  <c r="K3"/>
  <c r="Q3" i="1"/>
</calcChain>
</file>

<file path=xl/sharedStrings.xml><?xml version="1.0" encoding="utf-8"?>
<sst xmlns="http://schemas.openxmlformats.org/spreadsheetml/2006/main" count="592" uniqueCount="275">
  <si>
    <t>№ п/п</t>
  </si>
  <si>
    <t>Муниципальное образование</t>
  </si>
  <si>
    <t>Наименование образовательной организации</t>
  </si>
  <si>
    <t>Показатель 1.1</t>
  </si>
  <si>
    <t>Показатель 1.2</t>
  </si>
  <si>
    <t>Показатель 1.3</t>
  </si>
  <si>
    <t>Итого по критерию:</t>
  </si>
  <si>
    <t>1.1.1. Объем информации, размещенной на информационных стендах в помещении организации</t>
  </si>
  <si>
    <t>1.1.2. Объем информации, размещенной на официальном сайте организации</t>
  </si>
  <si>
    <t>Значение показателя 1.1</t>
  </si>
  <si>
    <t xml:space="preserve">Значение показателя 1.1 с учетом значимости </t>
  </si>
  <si>
    <t>Количество функционирующих дистанционных способов взаимодействия</t>
  </si>
  <si>
    <t>Значение показателя 1.2</t>
  </si>
  <si>
    <t>Значение показателя 1.2 с учетом значимости</t>
  </si>
  <si>
    <t>Число получателей услуг, удовлетворенных качеством, полнотой и доступностью информации о деятельности организации, размещенной на стендах организации</t>
  </si>
  <si>
    <t>Число опрошенных получателей услуг, ответивших на соответствующий вопрос анкеты</t>
  </si>
  <si>
    <t>Число получателей услуг, удовлетворенных качеством, полнотой и доступностью информации о деятельности организации, размещенной на сайте организации</t>
  </si>
  <si>
    <t>Значение показателя 1.3</t>
  </si>
  <si>
    <t>Значение показателя 1 .3 с учетом веса</t>
  </si>
  <si>
    <t>г. Алейск</t>
  </si>
  <si>
    <t>МБУДО «Центр детского творчества» (г. Алейск)</t>
  </si>
  <si>
    <t>Алтайский район</t>
  </si>
  <si>
    <t>МАОУДО «Алтайский районный детско-юношеский центр»</t>
  </si>
  <si>
    <t>Баевский район</t>
  </si>
  <si>
    <t>МБУДО «Баевский Центр детского творчества и профессионального обучения Алтайского края»</t>
  </si>
  <si>
    <t>г. Барнаул</t>
  </si>
  <si>
    <t>КГБУДО «Алтайский краевой дворец творчества детей и молодежи»</t>
  </si>
  <si>
    <t>КГБУДО «Алтайский краевой детский экологический центр»</t>
  </si>
  <si>
    <t>КГБУДО «Алтайский краевой центр детского отдыха, туризма и краеведения «Алтай»</t>
  </si>
  <si>
    <t>КГБУДО  «Детский технопарк Алтайского края «Кванториум.22»</t>
  </si>
  <si>
    <t>МБУДО  «Барнаульский городской детско-юношеский центр»</t>
  </si>
  <si>
    <t>МБУДО  «Барнаульская городская станция юных натуралистов»</t>
  </si>
  <si>
    <t>МБУДО «Барнаульская городская станция юных техников»</t>
  </si>
  <si>
    <t>МБУДО  «Детский оздоровительно-образовательный (профильный) центр Гармония»</t>
  </si>
  <si>
    <t>МБУДО  «Дом художественного творчества детей» (г. Барнаул)</t>
  </si>
  <si>
    <t>МБУДО  «Детско-юношеский центр» Индустриального района г. Барнаула</t>
  </si>
  <si>
    <t>МБУДО «Центр детского (юношеского) технического творчества» Ленинского района г. Барнаула</t>
  </si>
  <si>
    <t>МБУДО  «Центр детского творчества №2» г. Барнаула</t>
  </si>
  <si>
    <t>МБУДО «Центр детского творчества» Центрального района г. Барнаула</t>
  </si>
  <si>
    <t>МБУДО  «Центр развития творчества детей и юношества» Индустриального района г. Барнаула</t>
  </si>
  <si>
    <t>МБУДО  «Центр физкультурно-спортивной направленности «Акцент»</t>
  </si>
  <si>
    <t>МБУДО  Городской психолого-педагогический центр «Потенциал»</t>
  </si>
  <si>
    <t>МБУДО  Детский оздоровительно-образовательный (профильный) центр «Валеологический центр»</t>
  </si>
  <si>
    <t>МБУДО  «Детская школа искусств «Традиция» с. Власиха г. Барнаула</t>
  </si>
  <si>
    <t>МБУДО  Центр внешкольной работы «Военно-спортивный клуб «Борец»</t>
  </si>
  <si>
    <t>МБУДО  «Центр эстетического воспитания «Песнохорки»</t>
  </si>
  <si>
    <t>МБУДО «Центр дополнительного образования детей «Память» Пост №1 г. Барнаула»</t>
  </si>
  <si>
    <t>МБУДО  «Центр детского творчества» Октябрьского района г. Барнаула</t>
  </si>
  <si>
    <t>МБУДО «Центр развития творчества детей и юношества» Ленинского района г. Барнаула</t>
  </si>
  <si>
    <t>г. Белокуриха</t>
  </si>
  <si>
    <t>МБУДО  «Детско-юношеская спортивная школа» г. Белокурихи</t>
  </si>
  <si>
    <t>МБУДО «Центр эстетического воспитания» г. Белокурихи</t>
  </si>
  <si>
    <t>г. Бийск</t>
  </si>
  <si>
    <t>МБУДО  «Детский эколого-туристический центр» г. Бийска</t>
  </si>
  <si>
    <t>МБУДО  «Дом детского творчества» г. Бийска</t>
  </si>
  <si>
    <t>Бийский район</t>
  </si>
  <si>
    <t>МБУДО  «Центр внешкольной работы» Бийского района</t>
  </si>
  <si>
    <t>Благовещенский район</t>
  </si>
  <si>
    <t>МБУДО  «Благовещенский детско-юношеский центр»</t>
  </si>
  <si>
    <t>Бурлинский район</t>
  </si>
  <si>
    <t>МБУДО  «Бурлинский Центр дополнительного образования»</t>
  </si>
  <si>
    <t>Быстроистокский район</t>
  </si>
  <si>
    <t>МБУДО «Быстроистокская детско-юношеская спортивная школа»</t>
  </si>
  <si>
    <t>Егорьевский район</t>
  </si>
  <si>
    <t>МБУДО  «Егорьевская детско-юношеская спортивная школа»</t>
  </si>
  <si>
    <t>Ельцовский район</t>
  </si>
  <si>
    <t>МБУДО «Ельцовский центр развития детей-детско-юношеская спортивная школа"</t>
  </si>
  <si>
    <t>Завьяловский район</t>
  </si>
  <si>
    <t>МБОУДО «Завьяловский районный центр детского творчества»</t>
  </si>
  <si>
    <t>Залесовский район</t>
  </si>
  <si>
    <t xml:space="preserve">МБУДО «Центр спорта и творчества» </t>
  </si>
  <si>
    <t>г. Заринск</t>
  </si>
  <si>
    <t>МБУДО  «Центр детского творчества» г. Заринска</t>
  </si>
  <si>
    <t>Заринский район</t>
  </si>
  <si>
    <t>МБУДО  «Центр детского творчества» Заринского района</t>
  </si>
  <si>
    <t>ЗАТО Сибирский</t>
  </si>
  <si>
    <t>МБУДО  «Детско-юношеский центр «Росток» ЗАТО Сибирский</t>
  </si>
  <si>
    <t>Змеиногорский район</t>
  </si>
  <si>
    <t>МБУДО  «Дворец творчества детей и молодежи» Змеиногорского района</t>
  </si>
  <si>
    <t>Зональный район</t>
  </si>
  <si>
    <t>МКОУДО «Зональная районная детско-юношеская спортивная школа»</t>
  </si>
  <si>
    <t>Калманский район</t>
  </si>
  <si>
    <t>МБУДО «Калманский районный детско-юношеский центр»</t>
  </si>
  <si>
    <t>Каменский район</t>
  </si>
  <si>
    <t>МБУДО  «Каменский многопрофильный образовательный центр»</t>
  </si>
  <si>
    <t>Красногорский район</t>
  </si>
  <si>
    <t>МКУДО «Дом детского творчества» Красногорского района</t>
  </si>
  <si>
    <t>Краснощековский район</t>
  </si>
  <si>
    <t>МБУДО  «Краснощековский районный детско-юношеский центр»</t>
  </si>
  <si>
    <t>Крутихинский район</t>
  </si>
  <si>
    <t>МБУДО  «Крутихинский Детско-юношеский центр»</t>
  </si>
  <si>
    <t>Кулундинский район</t>
  </si>
  <si>
    <t>МБУДО  «Центр детского творчества» Кулундинского района</t>
  </si>
  <si>
    <t>Курьинский район</t>
  </si>
  <si>
    <t>МБУДО «Дом детского творчества» Курьинского района</t>
  </si>
  <si>
    <t>Кытмановский район</t>
  </si>
  <si>
    <t>МБУДО «Центр спорта и творчества Кытмановского района»</t>
  </si>
  <si>
    <t>Локтевский район</t>
  </si>
  <si>
    <t>МБУДО «Дом детского творчества» Локтевского района</t>
  </si>
  <si>
    <t>Мамонтовский район</t>
  </si>
  <si>
    <t>МБУДО  «Мамонтовский детско-юношеский центр»</t>
  </si>
  <si>
    <t>МКУДО  «Мамонтовская детско-юношеская спортивная школа»</t>
  </si>
  <si>
    <t>Михайловский район</t>
  </si>
  <si>
    <t xml:space="preserve">МКОДО «Михайловский образовательно-оздоровительный центр Им. Ю.А. Гагарина» </t>
  </si>
  <si>
    <t xml:space="preserve">МКУДО «Михайловская детско-юношеская спортивная школа» </t>
  </si>
  <si>
    <t>Наличие в образовательных организациях комфортных условий для предоставления услуг</t>
  </si>
  <si>
    <t>Наличие комфортной зоны отдыха (ожидания) оборудованной соответствующей мебелью</t>
  </si>
  <si>
    <t>Наличие и понятность навигации внутри организации</t>
  </si>
  <si>
    <t>Наличие и доступность питьевой воды</t>
  </si>
  <si>
    <t>Наличие и доступность санитарно-гигиенических помещений</t>
  </si>
  <si>
    <t>Санитарное состояние помещений организации</t>
  </si>
  <si>
    <t>Транспортная доступность (доступность общественного транспорта и наличие парковки)</t>
  </si>
  <si>
    <t>Доступность записи на получение услуги (по телефону, с использованием сети «Интернет» на официальном сайте ор</t>
  </si>
  <si>
    <t>Итого:</t>
  </si>
  <si>
    <t>Обеспечение в организации социальной сферы комфортных условий для предоставления услуг</t>
  </si>
  <si>
    <t>2.1.1. Наличие комфортных условий для предоставления услуг</t>
  </si>
  <si>
    <t>Показатель 2.3 Доля получателей услуг, удовлетворенных комфортностью условий предоставления услуг</t>
  </si>
  <si>
    <t>Количество комфортных условий для предоставления услуг</t>
  </si>
  <si>
    <t>Значение показателя 2.1.1</t>
  </si>
  <si>
    <t>Значение показателя с учетом значимости</t>
  </si>
  <si>
    <t>Число получателей услуг, удовлетворенных комфортностью предоставления услуг организацией образования</t>
  </si>
  <si>
    <t>Число получателей услуг, опрошенных по данному вопросу</t>
  </si>
  <si>
    <t>Значение показателя 2.3</t>
  </si>
  <si>
    <t>Значение показателя 2.3 с учетом значимости</t>
  </si>
  <si>
    <t>Оборудование территории, прилегающей к организации, и ее помещений с учетом доступности для инвалидов:</t>
  </si>
  <si>
    <t>Обеспечение в организации условий доступности, позволяющих инвалидам получать услуги наравне с другими, включая:</t>
  </si>
  <si>
    <t>Значение показателя  с учетом значимости</t>
  </si>
  <si>
    <t>Оборудование входных групп пандусами/подъемными платформами;</t>
  </si>
  <si>
    <t>Наличие выделенных стоянок для автотранспортных средств инвалидов;</t>
  </si>
  <si>
    <t>Наличие адаптированных лифтов, поручней, расширенных дверных проемов;</t>
  </si>
  <si>
    <t>Наличие сменных кресел-колясок;</t>
  </si>
  <si>
    <t>Наличие специально оборудованных санитарно-гигиенических помещений в организации</t>
  </si>
  <si>
    <t>Количество условий</t>
  </si>
  <si>
    <t>Дублирование для инвалидов по слуху и зрению звуковой и зрительной информации</t>
  </si>
  <si>
    <t>Дублирование надписей, знаков и иной текстовой и графической информации знаками, выполненными рельефно-точечным шрифтом Брайля</t>
  </si>
  <si>
    <t>Возможность предоставления инвалидам по слуху (слуху и зрению) услуг сурдопереводчика (тифлосурдопереводчика)</t>
  </si>
  <si>
    <t>Наличие альтернативной версии официального сайта организации социальной сферы в сети «Интернет» для инвалидов по зрению</t>
  </si>
  <si>
    <t>Помощь, оказываемая работниками организации, прошедшими необходимое обучение (инструктирование), по сопровождению инвалидов в помещении</t>
  </si>
  <si>
    <t>Наличие возможности предоставления услуги в дистанционном режиме или на дому</t>
  </si>
  <si>
    <t>Показатель 3.1</t>
  </si>
  <si>
    <t>Показатель 3.2</t>
  </si>
  <si>
    <t>Показатель 3.3</t>
  </si>
  <si>
    <t>Количество условий доступности образовательной организации для инвалидов</t>
  </si>
  <si>
    <t>Значение показателя 3.1</t>
  </si>
  <si>
    <t>Значение показателя 3.1 с учетом значимости</t>
  </si>
  <si>
    <t>Количество условий доступности, позволяющих инвалидам получать услуги наравне с другими</t>
  </si>
  <si>
    <t>Значение показателя 3.2</t>
  </si>
  <si>
    <t>Значение показателя 3.2 с учетом значимости</t>
  </si>
  <si>
    <t>Число получателей услуг-инвалидов, удовлетворенных доступностью услуг</t>
  </si>
  <si>
    <t>Число получателей услуг-инвалидов, опрошенных по данному вопросу</t>
  </si>
  <si>
    <t>Значение показателя 3.3</t>
  </si>
  <si>
    <t>Значение показателя 3.3 с учетом значимости</t>
  </si>
  <si>
    <t>Показатель 4.1 Доля получателей услуг, удовлетворенных доброжелательностью, вежливостью работников организации социальной сферы</t>
  </si>
  <si>
    <t>Показатель 4.2 Доля получателей услуг, удовлетворенных доброжелательностью, вежливостью работников организации социальной сферы, обеспечивающих непосредственное оказание услуги</t>
  </si>
  <si>
    <t>Показатель 4.3 Доля получателей услуг, удовлетворенных доброжелательностью, вежливостью работников организации социальной сферы при использовании дистанционных форм взаимодействия</t>
  </si>
  <si>
    <t>Число получателей услуг, удовлетворенных доброжелательностью, вежливостью работников организации социальной сферы, обеспечивающих первичный контакт и информирование получателя услуги</t>
  </si>
  <si>
    <t>Значение показателя 4.1</t>
  </si>
  <si>
    <t>Значение показателя 4.1 с учетом значимости</t>
  </si>
  <si>
    <t>Число получателей услуг, удовлетворенных доброжелательностью, вежливостью работников организации социальной сферы, обеспечивающих непосредственное оказание услуги</t>
  </si>
  <si>
    <t>Значение показателя 4.2</t>
  </si>
  <si>
    <t>Значение показателя 4.2 с учетом значимости</t>
  </si>
  <si>
    <t>Число получателей услуг, удовлетворенных доброжелательностью, вежливостью работников организации социальной сферы при использовании дистанционных форм взаимодействия</t>
  </si>
  <si>
    <t>Значение показателя 4.3</t>
  </si>
  <si>
    <t>Значение показателя 4.3 с учетом значимости</t>
  </si>
  <si>
    <t>Показатель 5.1 Доля получателей услуг, которые готовы рекомендовать организацию социальной сферы родственникам и знакомым</t>
  </si>
  <si>
    <t>Показатель 5.2 Доля получателей услуг, удовлетворенных организационными условиями предоставления услуг</t>
  </si>
  <si>
    <t>Показатель 5.3 Доля получателей услуг, удовлетворенных в целом условиями оказания услуг в организации</t>
  </si>
  <si>
    <t>Число получателей услуг, которые готовы рекомендовать организацию родственникам и знакомым</t>
  </si>
  <si>
    <t>Значение показателя 5.1</t>
  </si>
  <si>
    <t>Значение показателя 5.1 с учетом значимости</t>
  </si>
  <si>
    <t>Число получателей услуг, удовлетворенных организационными условиями предоставления услуг</t>
  </si>
  <si>
    <t>Значение показателя 5.2</t>
  </si>
  <si>
    <t>Значение показателя 5.2 с учетом значимости</t>
  </si>
  <si>
    <t>Число получателей услуг, удовлетворенных в целом условиями оказания услуг в организации социальной сферы</t>
  </si>
  <si>
    <t>Значение показателя 5.3</t>
  </si>
  <si>
    <t>Значение показателя 5.3 с учетом значимости</t>
  </si>
  <si>
    <t>МБУДО  «Дворец творчества детей и молодежи» Змеиногорского район</t>
  </si>
  <si>
    <t>Место в рейтинге</t>
  </si>
  <si>
    <t>Интегральное значение показателя</t>
  </si>
  <si>
    <t>1 - Показатели, характеризующие откртость и доступность информации об организации</t>
  </si>
  <si>
    <t>2 - Показатели, характеризующие комфортность условий предоставления услуг</t>
  </si>
  <si>
    <t>3 - Показатели, характеризующие доступность услуг для инвалидов</t>
  </si>
  <si>
    <t>4 - Показатели, характеризующие доброжелательность, вежливость работников организации</t>
  </si>
  <si>
    <t>5 - Показатели, характеризующие удовлетворенность условиями оказания услуг</t>
  </si>
  <si>
    <t>1.1</t>
  </si>
  <si>
    <t>1.2</t>
  </si>
  <si>
    <t>1.3</t>
  </si>
  <si>
    <t>К1</t>
  </si>
  <si>
    <t>2.1</t>
  </si>
  <si>
    <t>2.3</t>
  </si>
  <si>
    <t>К2</t>
  </si>
  <si>
    <t>3.1</t>
  </si>
  <si>
    <t>3.2</t>
  </si>
  <si>
    <t>3.3</t>
  </si>
  <si>
    <t>К3</t>
  </si>
  <si>
    <t>4.1</t>
  </si>
  <si>
    <t>4.2</t>
  </si>
  <si>
    <t>4.3</t>
  </si>
  <si>
    <t>К4</t>
  </si>
  <si>
    <t>5.1</t>
  </si>
  <si>
    <t>5.2</t>
  </si>
  <si>
    <t>5.3</t>
  </si>
  <si>
    <t>К5</t>
  </si>
  <si>
    <t>Советский район</t>
  </si>
  <si>
    <t>МБУДО  «Детско-юношеский центр» Советского района</t>
  </si>
  <si>
    <t>Шелаболихинский район</t>
  </si>
  <si>
    <t>МКУДО «Шелаболихинская детско-юношеская спортивная школа»</t>
  </si>
  <si>
    <t>г. Рубцовск</t>
  </si>
  <si>
    <t>МБУДО «Станция туризма и экскурсий» г. Рубцовска</t>
  </si>
  <si>
    <t>Топчихинский район</t>
  </si>
  <si>
    <t>МКУДО «Топчихинский детско-юношеский центр»</t>
  </si>
  <si>
    <t>Чарышский район</t>
  </si>
  <si>
    <t>МБУДО  «Центр детского творчества»Чарышского района</t>
  </si>
  <si>
    <t>г. Яровое</t>
  </si>
  <si>
    <t>МБУДО  «Центр научно-технического творчества учащихся» г. Яровое</t>
  </si>
  <si>
    <t>Тальменский район</t>
  </si>
  <si>
    <t>МКУДО  «Тальменская детско-юношеская спортивная школа»</t>
  </si>
  <si>
    <t>Новоалтайск район</t>
  </si>
  <si>
    <t>МБОУДО «Детско-юношеский центр города Новоалтайска»</t>
  </si>
  <si>
    <t>Табунский район</t>
  </si>
  <si>
    <t>МБУДО  «Центр дополнительного образования детей» Табунского района</t>
  </si>
  <si>
    <t>МБУДО  «Детско-юношеская спортивная школа» Чарышского района</t>
  </si>
  <si>
    <t>Новичихинский район</t>
  </si>
  <si>
    <t>МКОУДО «Новичихинская детско-юношеская спортивная школа»</t>
  </si>
  <si>
    <t>Ребрихинский район</t>
  </si>
  <si>
    <t>МКОУДО «Ребрихинский детско-юношеский центр»</t>
  </si>
  <si>
    <t>г. Славгород</t>
  </si>
  <si>
    <t>МБУДО  «Центр творчества детей и молодежи» г. Славгорода</t>
  </si>
  <si>
    <t>Романовский район</t>
  </si>
  <si>
    <t>МБУДО  «Романовский детско-юношеский центр»</t>
  </si>
  <si>
    <t>МБУДО  «Шелаболихинский центр детского творчества»</t>
  </si>
  <si>
    <t>Поспелихинский район</t>
  </si>
  <si>
    <t>МКУДО «Поспелихинский районный центр детского творчества»</t>
  </si>
  <si>
    <t>Родинский район</t>
  </si>
  <si>
    <t>МБУДО  «Детский оздоровительно-образовательный центр Родинского района</t>
  </si>
  <si>
    <t>МКУДО «Тальменский центр внешкольной работы»</t>
  </si>
  <si>
    <t>Смоленский район</t>
  </si>
  <si>
    <t>МБУДО  «Смоленский дом детского творчества»</t>
  </si>
  <si>
    <t>МБУДО  «Детско-юношеский центр»  г. Рубцовска</t>
  </si>
  <si>
    <t>Третьяковский район</t>
  </si>
  <si>
    <t>МБОУДО «Центр развития творчества детей и юношества» Третьяковского района</t>
  </si>
  <si>
    <t>Павловский район</t>
  </si>
  <si>
    <t>МБУДО  «Павловский детско-юношеский центр»</t>
  </si>
  <si>
    <t>Целинный район</t>
  </si>
  <si>
    <t>МБУДО «Центр творчества и отдыха» Целинного района</t>
  </si>
  <si>
    <t>Панкрушихинский район</t>
  </si>
  <si>
    <t>МБОУДО «Панкрушихинский районный Центр творчества»</t>
  </si>
  <si>
    <t>Солтонский район</t>
  </si>
  <si>
    <t>МКОУДО «Детско-юношеский центр» Солтонского района</t>
  </si>
  <si>
    <t>Усть-Калманский район</t>
  </si>
  <si>
    <t>МБУДО  «Центр детского творчества» Усть-Калманского района</t>
  </si>
  <si>
    <t>МБУДО  «Центр развития творчества» г. Рубцовска</t>
  </si>
  <si>
    <t>Первомайский район</t>
  </si>
  <si>
    <t>МБУДО  «Центр творчества детей и молодежи «Созвездие» Первомайского района</t>
  </si>
  <si>
    <t>МБУДО  «Центр внешкольной работы «Малая Академия» г. Рубцовска</t>
  </si>
  <si>
    <t>Хабарский район</t>
  </si>
  <si>
    <t>МБУДО «Центр детского творчества»  Хабарского района</t>
  </si>
  <si>
    <t>Тогульский район</t>
  </si>
  <si>
    <t>МКУДО «Центр творчества, спорта и отдыха» Тогульского района</t>
  </si>
  <si>
    <t>Рубцовский район</t>
  </si>
  <si>
    <t>МБУДО  «Детско-юношеская спортивная школа» Рубцовского района</t>
  </si>
  <si>
    <t>МБУДО  «Центр развития творчества детей и молодежи» Железнодорожного района</t>
  </si>
  <si>
    <t>Тюменцевский район</t>
  </si>
  <si>
    <t>МБУДО  «Тюменцевский районный центр детского творчества»</t>
  </si>
  <si>
    <t>МКУДО «Топчихинская детско-юношеская спортивная школа»</t>
  </si>
  <si>
    <t>Солонешенский район</t>
  </si>
  <si>
    <t>МБУДО  «Солонешенский центр детского творчества»</t>
  </si>
  <si>
    <t>МБУДОД  «Детско-юношеская спортивная школа» Первомайского района</t>
  </si>
  <si>
    <t>Троицкий район</t>
  </si>
  <si>
    <t>МБУДО  «Троицкий детско-юношеский центр»</t>
  </si>
  <si>
    <t>МБУДО  «Центр творческого развития «Ступени» Рубцовского района</t>
  </si>
  <si>
    <t>Усть-Пристанский район</t>
  </si>
  <si>
    <t>МКУДО «Дом детского творчества» Усть-Пристанского района</t>
  </si>
  <si>
    <t>МБУДО «Центр детского (юношеского) технического творчества» Ленинского района</t>
  </si>
  <si>
    <t>Среднее по региону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</si>
</sst>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80">
    <xf numFmtId="0" fontId="0" fillId="0" borderId="0" xfId="0"/>
    <xf numFmtId="0" fontId="2" fillId="0" borderId="1" xfId="0" applyFont="1" applyBorder="1" applyAlignment="1">
      <alignment horizontal="left" textRotation="90" wrapText="1"/>
    </xf>
    <xf numFmtId="0" fontId="2" fillId="0" borderId="1" xfId="0" applyFont="1" applyBorder="1" applyAlignment="1">
      <alignment horizontal="left" textRotation="90"/>
    </xf>
    <xf numFmtId="2" fontId="2" fillId="0" borderId="1" xfId="0" applyNumberFormat="1" applyFont="1" applyBorder="1" applyAlignment="1">
      <alignment horizontal="left" textRotation="90" wrapText="1"/>
    </xf>
    <xf numFmtId="0" fontId="3" fillId="0" borderId="1" xfId="0" applyFont="1" applyBorder="1"/>
    <xf numFmtId="0" fontId="3" fillId="0" borderId="2" xfId="0" applyFont="1" applyBorder="1"/>
    <xf numFmtId="0" fontId="3" fillId="0" borderId="1" xfId="0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164" fontId="3" fillId="0" borderId="1" xfId="0" applyNumberFormat="1" applyFont="1" applyBorder="1"/>
    <xf numFmtId="0" fontId="3" fillId="2" borderId="1" xfId="0" applyFont="1" applyFill="1" applyBorder="1"/>
    <xf numFmtId="0" fontId="3" fillId="2" borderId="2" xfId="0" applyFont="1" applyFill="1" applyBorder="1"/>
    <xf numFmtId="164" fontId="4" fillId="2" borderId="1" xfId="0" applyNumberFormat="1" applyFont="1" applyFill="1" applyBorder="1"/>
    <xf numFmtId="164" fontId="3" fillId="2" borderId="1" xfId="0" applyNumberFormat="1" applyFont="1" applyFill="1" applyBorder="1"/>
    <xf numFmtId="0" fontId="2" fillId="0" borderId="1" xfId="0" applyFont="1" applyBorder="1" applyAlignment="1">
      <alignment horizontal="center" textRotation="90" wrapText="1"/>
    </xf>
    <xf numFmtId="0" fontId="5" fillId="2" borderId="1" xfId="0" applyFont="1" applyFill="1" applyBorder="1"/>
    <xf numFmtId="0" fontId="3" fillId="2" borderId="1" xfId="0" applyFont="1" applyFill="1" applyBorder="1" applyAlignment="1"/>
    <xf numFmtId="0" fontId="2" fillId="0" borderId="1" xfId="0" applyFont="1" applyFill="1" applyBorder="1" applyAlignment="1">
      <alignment horizontal="left" textRotation="90" wrapText="1"/>
    </xf>
    <xf numFmtId="0" fontId="2" fillId="0" borderId="1" xfId="0" applyFont="1" applyFill="1" applyBorder="1" applyAlignment="1">
      <alignment horizontal="center" textRotation="90" wrapText="1"/>
    </xf>
    <xf numFmtId="0" fontId="3" fillId="0" borderId="1" xfId="0" applyFont="1" applyFill="1" applyBorder="1"/>
    <xf numFmtId="0" fontId="3" fillId="0" borderId="1" xfId="0" applyFont="1" applyFill="1" applyBorder="1" applyAlignment="1"/>
    <xf numFmtId="0" fontId="3" fillId="0" borderId="1" xfId="0" applyFont="1" applyFill="1" applyBorder="1" applyAlignment="1">
      <alignment horizontal="center"/>
    </xf>
    <xf numFmtId="164" fontId="3" fillId="2" borderId="1" xfId="0" applyNumberFormat="1" applyFont="1" applyFill="1" applyBorder="1" applyAlignment="1"/>
    <xf numFmtId="164" fontId="4" fillId="2" borderId="1" xfId="0" applyNumberFormat="1" applyFont="1" applyFill="1" applyBorder="1" applyAlignment="1"/>
    <xf numFmtId="0" fontId="3" fillId="0" borderId="1" xfId="0" applyFont="1" applyBorder="1" applyAlignment="1">
      <alignment textRotation="90" wrapText="1"/>
    </xf>
    <xf numFmtId="0" fontId="3" fillId="0" borderId="1" xfId="0" applyFont="1" applyBorder="1" applyAlignment="1">
      <alignment textRotation="90"/>
    </xf>
    <xf numFmtId="49" fontId="3" fillId="0" borderId="1" xfId="0" applyNumberFormat="1" applyFont="1" applyFill="1" applyBorder="1" applyAlignment="1">
      <alignment horizontal="center"/>
    </xf>
    <xf numFmtId="49" fontId="1" fillId="0" borderId="1" xfId="0" applyNumberFormat="1" applyFont="1" applyFill="1" applyBorder="1" applyAlignment="1">
      <alignment horizontal="center"/>
    </xf>
    <xf numFmtId="164" fontId="3" fillId="0" borderId="1" xfId="0" applyNumberFormat="1" applyFont="1" applyFill="1" applyBorder="1" applyAlignment="1">
      <alignment horizontal="center"/>
    </xf>
    <xf numFmtId="164" fontId="1" fillId="0" borderId="1" xfId="0" applyNumberFormat="1" applyFont="1" applyFill="1" applyBorder="1" applyAlignment="1">
      <alignment horizontal="center"/>
    </xf>
    <xf numFmtId="1" fontId="3" fillId="0" borderId="1" xfId="0" applyNumberFormat="1" applyFont="1" applyFill="1" applyBorder="1" applyAlignment="1">
      <alignment horizontal="center"/>
    </xf>
    <xf numFmtId="0" fontId="3" fillId="0" borderId="1" xfId="0" applyNumberFormat="1" applyFont="1" applyFill="1" applyBorder="1" applyAlignment="1">
      <alignment horizontal="center"/>
    </xf>
    <xf numFmtId="164" fontId="4" fillId="0" borderId="1" xfId="0" applyNumberFormat="1" applyFont="1" applyFill="1" applyBorder="1"/>
    <xf numFmtId="164" fontId="3" fillId="0" borderId="1" xfId="0" applyNumberFormat="1" applyFont="1" applyFill="1" applyBorder="1"/>
    <xf numFmtId="0" fontId="4" fillId="0" borderId="1" xfId="0" applyFont="1" applyFill="1" applyBorder="1"/>
    <xf numFmtId="0" fontId="4" fillId="2" borderId="1" xfId="0" applyFont="1" applyFill="1" applyBorder="1"/>
    <xf numFmtId="164" fontId="5" fillId="0" borderId="1" xfId="0" applyNumberFormat="1" applyFont="1" applyFill="1" applyBorder="1"/>
    <xf numFmtId="0" fontId="0" fillId="0" borderId="0" xfId="0" applyFill="1"/>
    <xf numFmtId="164" fontId="0" fillId="0" borderId="0" xfId="0" applyNumberFormat="1" applyFill="1"/>
    <xf numFmtId="0" fontId="0" fillId="0" borderId="0" xfId="0" applyNumberFormat="1" applyFill="1"/>
    <xf numFmtId="0" fontId="1" fillId="0" borderId="1" xfId="0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64" fontId="1" fillId="0" borderId="1" xfId="0" applyNumberFormat="1" applyFont="1" applyFill="1" applyBorder="1"/>
    <xf numFmtId="2" fontId="1" fillId="0" borderId="5" xfId="0" applyNumberFormat="1" applyFont="1" applyBorder="1" applyAlignment="1">
      <alignment horizontal="center" textRotation="90" wrapText="1"/>
    </xf>
    <xf numFmtId="2" fontId="1" fillId="0" borderId="6" xfId="0" applyNumberFormat="1" applyFont="1" applyBorder="1" applyAlignment="1">
      <alignment horizontal="center" textRotation="90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textRotation="90" wrapText="1"/>
    </xf>
    <xf numFmtId="0" fontId="1" fillId="0" borderId="6" xfId="0" applyFont="1" applyBorder="1" applyAlignment="1">
      <alignment horizontal="center" textRotation="90" wrapText="1"/>
    </xf>
    <xf numFmtId="0" fontId="1" fillId="0" borderId="1" xfId="0" applyFont="1" applyFill="1" applyBorder="1" applyAlignment="1">
      <alignment horizontal="center" textRotation="90" wrapText="1"/>
    </xf>
    <xf numFmtId="0" fontId="1" fillId="0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textRotation="90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textRotation="90" wrapText="1"/>
    </xf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right" vertical="center"/>
    </xf>
    <xf numFmtId="0" fontId="3" fillId="0" borderId="7" xfId="0" applyFont="1" applyBorder="1" applyAlignment="1">
      <alignment horizontal="right" vertical="center"/>
    </xf>
    <xf numFmtId="0" fontId="3" fillId="0" borderId="6" xfId="0" applyFont="1" applyBorder="1" applyAlignment="1">
      <alignment horizontal="right" vertical="center"/>
    </xf>
    <xf numFmtId="0" fontId="1" fillId="0" borderId="3" xfId="0" applyFont="1" applyFill="1" applyBorder="1" applyAlignment="1">
      <alignment horizontal="right"/>
    </xf>
    <xf numFmtId="0" fontId="1" fillId="0" borderId="4" xfId="0" applyFont="1" applyFill="1" applyBorder="1" applyAlignment="1">
      <alignment horizontal="right"/>
    </xf>
    <xf numFmtId="0" fontId="1" fillId="0" borderId="2" xfId="0" applyFont="1" applyFill="1" applyBorder="1" applyAlignment="1">
      <alignment horizontal="right"/>
    </xf>
    <xf numFmtId="0" fontId="3" fillId="0" borderId="5" xfId="0" applyFont="1" applyFill="1" applyBorder="1" applyAlignment="1">
      <alignment horizontal="right" vertical="center"/>
    </xf>
    <xf numFmtId="0" fontId="3" fillId="0" borderId="6" xfId="0" applyFont="1" applyFill="1" applyBorder="1" applyAlignment="1">
      <alignment horizontal="right" vertical="center"/>
    </xf>
    <xf numFmtId="0" fontId="3" fillId="0" borderId="7" xfId="0" applyFont="1" applyFill="1" applyBorder="1" applyAlignment="1">
      <alignment horizontal="right" vertical="center"/>
    </xf>
    <xf numFmtId="0" fontId="3" fillId="0" borderId="5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49" fontId="1" fillId="0" borderId="1" xfId="0" applyNumberFormat="1" applyFont="1" applyFill="1" applyBorder="1" applyAlignment="1">
      <alignment horizontal="center" vertical="top" wrapText="1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01DE~1/AppData/Local/Temp/Rar$DIa0.942/&#1044;&#1054;&#1044;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ОиДинфоб (2)"/>
      <sheetName val="1ОиДинфоб"/>
      <sheetName val="2КомфУслНал"/>
      <sheetName val="2КомУслОц"/>
      <sheetName val="3УслДостИнвНал"/>
      <sheetName val="3УслДостИнвОц"/>
      <sheetName val="4ДобрВежл"/>
      <sheetName val="5УдовлУсл"/>
      <sheetName val="Интегр"/>
    </sheetNames>
    <sheetDataSet>
      <sheetData sheetId="0"/>
      <sheetData sheetId="1">
        <row r="4">
          <cell r="G4">
            <v>24.681372549019603</v>
          </cell>
          <cell r="J4">
            <v>30</v>
          </cell>
          <cell r="P4">
            <v>39.788151661813949</v>
          </cell>
        </row>
        <row r="5">
          <cell r="G5">
            <v>27.8</v>
          </cell>
          <cell r="J5">
            <v>30</v>
          </cell>
          <cell r="P5">
            <v>39.777687493437902</v>
          </cell>
        </row>
        <row r="6">
          <cell r="G6">
            <v>29.1</v>
          </cell>
          <cell r="J6">
            <v>30</v>
          </cell>
          <cell r="P6">
            <v>40</v>
          </cell>
        </row>
        <row r="7">
          <cell r="G7">
            <v>27</v>
          </cell>
          <cell r="J7">
            <v>27</v>
          </cell>
          <cell r="P7">
            <v>38.799999999999997</v>
          </cell>
        </row>
        <row r="8">
          <cell r="G8">
            <v>29.8</v>
          </cell>
          <cell r="J8">
            <v>30</v>
          </cell>
          <cell r="P8">
            <v>39.91836734693878</v>
          </cell>
        </row>
        <row r="9">
          <cell r="G9">
            <v>29.1</v>
          </cell>
          <cell r="J9">
            <v>30</v>
          </cell>
          <cell r="P9">
            <v>39.200000000000003</v>
          </cell>
        </row>
        <row r="10">
          <cell r="G10">
            <v>30</v>
          </cell>
          <cell r="J10">
            <v>30</v>
          </cell>
          <cell r="P10">
            <v>40</v>
          </cell>
        </row>
        <row r="11">
          <cell r="G11">
            <v>28.219696969696969</v>
          </cell>
          <cell r="J11">
            <v>30</v>
          </cell>
          <cell r="P11">
            <v>39.593920113114173</v>
          </cell>
        </row>
        <row r="12">
          <cell r="G12">
            <v>27.9</v>
          </cell>
          <cell r="J12">
            <v>30</v>
          </cell>
          <cell r="P12">
            <v>39.158357771261002</v>
          </cell>
        </row>
        <row r="13">
          <cell r="G13">
            <v>28</v>
          </cell>
          <cell r="J13">
            <v>30</v>
          </cell>
          <cell r="P13">
            <v>39.9</v>
          </cell>
        </row>
        <row r="14">
          <cell r="G14">
            <v>27.9</v>
          </cell>
          <cell r="J14">
            <v>27</v>
          </cell>
          <cell r="P14">
            <v>40</v>
          </cell>
        </row>
        <row r="15">
          <cell r="G15">
            <v>29.1</v>
          </cell>
          <cell r="J15">
            <v>30</v>
          </cell>
          <cell r="P15">
            <v>39.630617479330951</v>
          </cell>
        </row>
        <row r="16">
          <cell r="G16">
            <v>27.9</v>
          </cell>
          <cell r="J16">
            <v>30</v>
          </cell>
          <cell r="P16">
            <v>39.568984346559887</v>
          </cell>
        </row>
        <row r="17">
          <cell r="G17">
            <v>17.399999999999999</v>
          </cell>
          <cell r="J17">
            <v>27</v>
          </cell>
          <cell r="P17">
            <v>39.555555555555557</v>
          </cell>
        </row>
        <row r="18">
          <cell r="G18">
            <v>29.5</v>
          </cell>
          <cell r="J18">
            <v>30</v>
          </cell>
          <cell r="P18">
            <v>39.402472527472526</v>
          </cell>
        </row>
        <row r="19">
          <cell r="G19">
            <v>27.1</v>
          </cell>
          <cell r="J19">
            <v>27</v>
          </cell>
          <cell r="P19">
            <v>39.469696969696976</v>
          </cell>
        </row>
        <row r="20">
          <cell r="G20">
            <v>26.5</v>
          </cell>
          <cell r="J20">
            <v>30</v>
          </cell>
          <cell r="P20">
            <v>39.857590832999314</v>
          </cell>
        </row>
        <row r="21">
          <cell r="G21">
            <v>26.344696969696969</v>
          </cell>
          <cell r="J21">
            <v>30</v>
          </cell>
          <cell r="P21">
            <v>39.299999999999997</v>
          </cell>
        </row>
        <row r="22">
          <cell r="G22">
            <v>26</v>
          </cell>
          <cell r="J22">
            <v>27</v>
          </cell>
          <cell r="P22">
            <v>39.718309859154935</v>
          </cell>
        </row>
        <row r="23">
          <cell r="G23">
            <v>30</v>
          </cell>
          <cell r="J23">
            <v>18</v>
          </cell>
          <cell r="P23">
            <v>40</v>
          </cell>
        </row>
        <row r="24">
          <cell r="G24">
            <v>29.1</v>
          </cell>
          <cell r="J24">
            <v>30</v>
          </cell>
          <cell r="P24">
            <v>40</v>
          </cell>
        </row>
        <row r="25">
          <cell r="G25">
            <v>25.1</v>
          </cell>
          <cell r="J25">
            <v>30</v>
          </cell>
          <cell r="P25">
            <v>39.847830261136721</v>
          </cell>
        </row>
        <row r="26">
          <cell r="G26">
            <v>29.09090909090909</v>
          </cell>
          <cell r="J26">
            <v>27</v>
          </cell>
          <cell r="P26">
            <v>39.74683544303798</v>
          </cell>
        </row>
        <row r="27">
          <cell r="G27">
            <v>25.906862745098042</v>
          </cell>
          <cell r="J27">
            <v>27</v>
          </cell>
          <cell r="P27">
            <v>39.472222222222229</v>
          </cell>
        </row>
        <row r="28">
          <cell r="G28">
            <v>25.8</v>
          </cell>
          <cell r="J28">
            <v>18</v>
          </cell>
          <cell r="P28">
            <v>39.5</v>
          </cell>
        </row>
        <row r="29">
          <cell r="G29">
            <v>27</v>
          </cell>
          <cell r="J29">
            <v>30</v>
          </cell>
          <cell r="P29">
            <v>39.200000000000003</v>
          </cell>
        </row>
        <row r="30">
          <cell r="G30">
            <v>28.9</v>
          </cell>
          <cell r="J30">
            <v>30</v>
          </cell>
          <cell r="P30">
            <v>39.897996659124033</v>
          </cell>
        </row>
        <row r="31">
          <cell r="G31">
            <v>26.833333333333332</v>
          </cell>
          <cell r="J31">
            <v>30</v>
          </cell>
          <cell r="P31">
            <v>39.891891891891895</v>
          </cell>
        </row>
        <row r="32">
          <cell r="G32">
            <v>28</v>
          </cell>
          <cell r="J32">
            <v>30</v>
          </cell>
          <cell r="P32">
            <v>39.53387755102041</v>
          </cell>
        </row>
        <row r="33">
          <cell r="G33">
            <v>28</v>
          </cell>
          <cell r="J33">
            <v>30</v>
          </cell>
          <cell r="P33">
            <v>38.742793438445617</v>
          </cell>
        </row>
        <row r="34">
          <cell r="G34">
            <v>29.583333333333332</v>
          </cell>
          <cell r="J34">
            <v>30</v>
          </cell>
          <cell r="P34">
            <v>39.671574311582752</v>
          </cell>
        </row>
        <row r="35">
          <cell r="G35">
            <v>25.2</v>
          </cell>
          <cell r="J35">
            <v>30</v>
          </cell>
          <cell r="P35">
            <v>40</v>
          </cell>
        </row>
        <row r="36">
          <cell r="G36">
            <v>26.3</v>
          </cell>
          <cell r="J36">
            <v>27</v>
          </cell>
          <cell r="P36">
            <v>38.242901455499883</v>
          </cell>
        </row>
        <row r="37">
          <cell r="G37">
            <v>21.5</v>
          </cell>
          <cell r="J37">
            <v>27</v>
          </cell>
          <cell r="P37">
            <v>39.824561403508774</v>
          </cell>
        </row>
        <row r="38">
          <cell r="G38">
            <v>27.8</v>
          </cell>
          <cell r="J38">
            <v>30</v>
          </cell>
          <cell r="P38">
            <v>39.831932773109251</v>
          </cell>
        </row>
        <row r="39">
          <cell r="G39">
            <v>25.7</v>
          </cell>
          <cell r="J39">
            <v>18</v>
          </cell>
          <cell r="P39">
            <v>38.94736842105263</v>
          </cell>
        </row>
        <row r="40">
          <cell r="G40">
            <v>24.857142857142854</v>
          </cell>
          <cell r="J40">
            <v>30</v>
          </cell>
          <cell r="P40">
            <v>40</v>
          </cell>
        </row>
        <row r="41">
          <cell r="G41">
            <v>23.880952380952383</v>
          </cell>
          <cell r="J41">
            <v>30</v>
          </cell>
          <cell r="P41">
            <v>39.718309859154935</v>
          </cell>
        </row>
        <row r="42">
          <cell r="G42">
            <v>26.2</v>
          </cell>
          <cell r="J42">
            <v>27</v>
          </cell>
          <cell r="P42">
            <v>39.094262295081968</v>
          </cell>
        </row>
        <row r="43">
          <cell r="G43">
            <v>27.846889952153109</v>
          </cell>
          <cell r="J43">
            <v>27</v>
          </cell>
          <cell r="P43">
            <v>39.630977130977129</v>
          </cell>
        </row>
        <row r="44">
          <cell r="G44">
            <v>23.1</v>
          </cell>
          <cell r="J44">
            <v>30</v>
          </cell>
          <cell r="P44">
            <v>40</v>
          </cell>
        </row>
        <row r="45">
          <cell r="G45">
            <v>28</v>
          </cell>
          <cell r="J45">
            <v>27</v>
          </cell>
          <cell r="P45">
            <v>39.545454545454547</v>
          </cell>
        </row>
        <row r="46">
          <cell r="G46">
            <v>28.2</v>
          </cell>
          <cell r="J46">
            <v>30</v>
          </cell>
          <cell r="P46">
            <v>39.96615905245347</v>
          </cell>
        </row>
        <row r="47">
          <cell r="G47">
            <v>21.6</v>
          </cell>
          <cell r="J47">
            <v>30</v>
          </cell>
          <cell r="P47">
            <v>40</v>
          </cell>
        </row>
        <row r="48">
          <cell r="G48">
            <v>26.9</v>
          </cell>
          <cell r="J48">
            <v>30</v>
          </cell>
          <cell r="P48">
            <v>39.65517241379311</v>
          </cell>
        </row>
        <row r="49">
          <cell r="G49">
            <v>26.19047619047619</v>
          </cell>
          <cell r="J49">
            <v>27</v>
          </cell>
          <cell r="P49">
            <v>39.946524064171122</v>
          </cell>
        </row>
        <row r="50">
          <cell r="G50">
            <v>25.9</v>
          </cell>
          <cell r="J50">
            <v>30</v>
          </cell>
          <cell r="P50">
            <v>35.904605263157897</v>
          </cell>
        </row>
        <row r="51">
          <cell r="G51">
            <v>26.8</v>
          </cell>
          <cell r="J51">
            <v>30</v>
          </cell>
          <cell r="P51">
            <v>39.81818181818182</v>
          </cell>
        </row>
        <row r="52">
          <cell r="G52">
            <v>29.4</v>
          </cell>
          <cell r="J52">
            <v>27</v>
          </cell>
          <cell r="P52">
            <v>40</v>
          </cell>
        </row>
        <row r="53">
          <cell r="G53">
            <v>24.678030303030301</v>
          </cell>
          <cell r="J53">
            <v>30</v>
          </cell>
          <cell r="P53">
            <v>39.792746113989637</v>
          </cell>
        </row>
        <row r="54">
          <cell r="G54">
            <v>23.9</v>
          </cell>
          <cell r="J54">
            <v>30</v>
          </cell>
          <cell r="P54">
            <v>39.682539682539691</v>
          </cell>
        </row>
        <row r="55">
          <cell r="G55">
            <v>20.399999999999999</v>
          </cell>
          <cell r="J55">
            <v>30</v>
          </cell>
          <cell r="P55">
            <v>39.6</v>
          </cell>
        </row>
        <row r="56">
          <cell r="G56">
            <v>30</v>
          </cell>
          <cell r="J56">
            <v>30</v>
          </cell>
          <cell r="P56">
            <v>40</v>
          </cell>
        </row>
        <row r="57">
          <cell r="G57">
            <v>27.9</v>
          </cell>
          <cell r="J57">
            <v>30</v>
          </cell>
          <cell r="P57">
            <v>40</v>
          </cell>
        </row>
        <row r="58">
          <cell r="G58">
            <v>23.8</v>
          </cell>
          <cell r="J58">
            <v>30</v>
          </cell>
          <cell r="P58">
            <v>38.178137651821864</v>
          </cell>
        </row>
        <row r="59">
          <cell r="G59">
            <v>21.6</v>
          </cell>
          <cell r="J59">
            <v>27</v>
          </cell>
          <cell r="P59">
            <v>39.583333333333336</v>
          </cell>
        </row>
        <row r="60">
          <cell r="G60">
            <v>25.2</v>
          </cell>
          <cell r="J60">
            <v>27</v>
          </cell>
          <cell r="P60">
            <v>39.626168224299072</v>
          </cell>
        </row>
        <row r="61">
          <cell r="G61">
            <v>25.9</v>
          </cell>
          <cell r="J61">
            <v>27</v>
          </cell>
          <cell r="P61">
            <v>39.80952380952381</v>
          </cell>
        </row>
        <row r="62">
          <cell r="G62">
            <v>28.125</v>
          </cell>
          <cell r="J62">
            <v>27</v>
          </cell>
          <cell r="P62">
            <v>39.700000000000003</v>
          </cell>
        </row>
        <row r="63">
          <cell r="G63">
            <v>29.5</v>
          </cell>
          <cell r="J63">
            <v>27</v>
          </cell>
          <cell r="P63">
            <v>39.5</v>
          </cell>
        </row>
        <row r="64">
          <cell r="G64">
            <v>16.100000000000001</v>
          </cell>
          <cell r="J64">
            <v>30</v>
          </cell>
          <cell r="P64">
            <v>39.042594963721726</v>
          </cell>
        </row>
        <row r="65">
          <cell r="G65">
            <v>27</v>
          </cell>
          <cell r="J65">
            <v>27</v>
          </cell>
          <cell r="P65">
            <v>40</v>
          </cell>
        </row>
        <row r="66">
          <cell r="G66">
            <v>8.5</v>
          </cell>
          <cell r="J66">
            <v>30</v>
          </cell>
          <cell r="P66">
            <v>39.861111111111114</v>
          </cell>
        </row>
        <row r="67">
          <cell r="G67">
            <v>28.636363636363637</v>
          </cell>
          <cell r="J67">
            <v>27</v>
          </cell>
          <cell r="P67">
            <v>39.5</v>
          </cell>
        </row>
        <row r="68">
          <cell r="G68">
            <v>25</v>
          </cell>
          <cell r="J68">
            <v>30</v>
          </cell>
          <cell r="P68">
            <v>39.819438369346521</v>
          </cell>
        </row>
        <row r="69">
          <cell r="G69">
            <v>26.1</v>
          </cell>
          <cell r="J69">
            <v>30</v>
          </cell>
          <cell r="P69">
            <v>40</v>
          </cell>
        </row>
        <row r="70">
          <cell r="G70">
            <v>30</v>
          </cell>
          <cell r="J70">
            <v>27</v>
          </cell>
          <cell r="P70">
            <v>40</v>
          </cell>
        </row>
        <row r="71">
          <cell r="G71">
            <v>28.2</v>
          </cell>
          <cell r="J71">
            <v>18</v>
          </cell>
          <cell r="P71">
            <v>39.96810207336523</v>
          </cell>
        </row>
        <row r="72">
          <cell r="G72">
            <v>29.8</v>
          </cell>
          <cell r="J72">
            <v>30</v>
          </cell>
          <cell r="P72">
            <v>39.851851851851848</v>
          </cell>
        </row>
        <row r="73">
          <cell r="G73">
            <v>26.7</v>
          </cell>
          <cell r="J73">
            <v>30</v>
          </cell>
          <cell r="P73">
            <v>39.622228970543574</v>
          </cell>
        </row>
        <row r="74">
          <cell r="G74">
            <v>27.3</v>
          </cell>
          <cell r="J74">
            <v>27</v>
          </cell>
          <cell r="P74">
            <v>40</v>
          </cell>
        </row>
        <row r="75">
          <cell r="G75">
            <v>20.180180180180177</v>
          </cell>
          <cell r="J75">
            <v>30</v>
          </cell>
          <cell r="P75">
            <v>39.534883720930232</v>
          </cell>
        </row>
        <row r="76">
          <cell r="G76">
            <v>24.476190476190474</v>
          </cell>
          <cell r="J76">
            <v>9</v>
          </cell>
          <cell r="P76">
            <v>39.75595238095238</v>
          </cell>
        </row>
        <row r="77">
          <cell r="G77">
            <v>30</v>
          </cell>
          <cell r="J77">
            <v>27</v>
          </cell>
          <cell r="P77">
            <v>39.6</v>
          </cell>
        </row>
        <row r="78">
          <cell r="G78">
            <v>26.666666666666664</v>
          </cell>
          <cell r="J78">
            <v>30</v>
          </cell>
          <cell r="P78">
            <v>39.814814814814817</v>
          </cell>
        </row>
        <row r="79">
          <cell r="G79">
            <v>30</v>
          </cell>
          <cell r="J79">
            <v>30</v>
          </cell>
          <cell r="P79">
            <v>40</v>
          </cell>
        </row>
        <row r="80">
          <cell r="G80">
            <v>25.761904761904763</v>
          </cell>
          <cell r="J80">
            <v>30</v>
          </cell>
          <cell r="P80">
            <v>39.401069518716582</v>
          </cell>
        </row>
        <row r="81">
          <cell r="G81">
            <v>25.9</v>
          </cell>
          <cell r="J81">
            <v>27</v>
          </cell>
          <cell r="P81">
            <v>39.516129032258071</v>
          </cell>
        </row>
        <row r="82">
          <cell r="G82">
            <v>26.6</v>
          </cell>
          <cell r="J82">
            <v>18</v>
          </cell>
          <cell r="P82">
            <v>39.333333333333343</v>
          </cell>
        </row>
        <row r="83">
          <cell r="G83">
            <v>24.583333333333332</v>
          </cell>
          <cell r="J83">
            <v>27</v>
          </cell>
          <cell r="P83">
            <v>40</v>
          </cell>
        </row>
        <row r="84">
          <cell r="G84">
            <v>26.5</v>
          </cell>
          <cell r="J84">
            <v>30</v>
          </cell>
          <cell r="P84">
            <v>39.812731610262993</v>
          </cell>
        </row>
        <row r="85">
          <cell r="G85">
            <v>24.2</v>
          </cell>
          <cell r="J85">
            <v>30</v>
          </cell>
          <cell r="P85">
            <v>39.42360146158201</v>
          </cell>
        </row>
        <row r="86">
          <cell r="G86">
            <v>26.6</v>
          </cell>
          <cell r="J86">
            <v>18</v>
          </cell>
          <cell r="P86">
            <v>39.704301075268823</v>
          </cell>
        </row>
        <row r="87">
          <cell r="G87">
            <v>28.1</v>
          </cell>
          <cell r="J87">
            <v>18</v>
          </cell>
          <cell r="P87">
            <v>39.829787234042556</v>
          </cell>
        </row>
        <row r="88">
          <cell r="G88">
            <v>26.7</v>
          </cell>
          <cell r="J88">
            <v>27</v>
          </cell>
          <cell r="P88">
            <v>40</v>
          </cell>
        </row>
        <row r="89">
          <cell r="G89">
            <v>27</v>
          </cell>
          <cell r="J89">
            <v>30</v>
          </cell>
          <cell r="P89">
            <v>39.591836734693885</v>
          </cell>
        </row>
        <row r="90">
          <cell r="G90">
            <v>27.009803921568622</v>
          </cell>
          <cell r="J90">
            <v>27</v>
          </cell>
          <cell r="P90">
            <v>39.6</v>
          </cell>
        </row>
        <row r="91">
          <cell r="G91">
            <v>27.8</v>
          </cell>
          <cell r="J91">
            <v>27</v>
          </cell>
          <cell r="P91">
            <v>39.722222222222229</v>
          </cell>
        </row>
        <row r="92">
          <cell r="G92">
            <v>22.6</v>
          </cell>
          <cell r="J92">
            <v>30</v>
          </cell>
          <cell r="P92">
            <v>39.813084112149532</v>
          </cell>
        </row>
        <row r="93">
          <cell r="G93">
            <v>24</v>
          </cell>
          <cell r="J93">
            <v>30</v>
          </cell>
          <cell r="P93">
            <v>40</v>
          </cell>
        </row>
        <row r="94">
          <cell r="G94">
            <v>27.3</v>
          </cell>
          <cell r="J94">
            <v>18</v>
          </cell>
          <cell r="P94">
            <v>39.577464788732399</v>
          </cell>
        </row>
        <row r="95">
          <cell r="G95">
            <v>29.7</v>
          </cell>
          <cell r="J95">
            <v>18</v>
          </cell>
          <cell r="P95">
            <v>40</v>
          </cell>
        </row>
        <row r="96">
          <cell r="G96">
            <v>24.121621621621621</v>
          </cell>
          <cell r="J96">
            <v>30</v>
          </cell>
          <cell r="P96">
            <v>39.5</v>
          </cell>
        </row>
        <row r="97">
          <cell r="G97">
            <v>27.927927927927925</v>
          </cell>
          <cell r="J97">
            <v>27</v>
          </cell>
          <cell r="P97">
            <v>40</v>
          </cell>
        </row>
        <row r="98">
          <cell r="G98">
            <v>26.6</v>
          </cell>
          <cell r="J98">
            <v>30</v>
          </cell>
          <cell r="P98">
            <v>39.767441860465119</v>
          </cell>
        </row>
        <row r="99">
          <cell r="G99">
            <v>27.5</v>
          </cell>
          <cell r="J99">
            <v>30</v>
          </cell>
          <cell r="P99">
            <v>39.691539528432735</v>
          </cell>
        </row>
      </sheetData>
      <sheetData sheetId="2"/>
      <sheetData sheetId="3">
        <row r="5">
          <cell r="F5">
            <v>50</v>
          </cell>
          <cell r="J5">
            <v>49.5</v>
          </cell>
        </row>
        <row r="6">
          <cell r="F6">
            <v>50</v>
          </cell>
          <cell r="J6">
            <v>49.519230769230774</v>
          </cell>
        </row>
        <row r="7">
          <cell r="F7">
            <v>50</v>
          </cell>
          <cell r="J7">
            <v>48.979591836734691</v>
          </cell>
        </row>
        <row r="8">
          <cell r="F8">
            <v>50</v>
          </cell>
          <cell r="J8">
            <v>49</v>
          </cell>
        </row>
        <row r="9">
          <cell r="F9">
            <v>50</v>
          </cell>
          <cell r="J9">
            <v>49.85</v>
          </cell>
        </row>
        <row r="10">
          <cell r="F10">
            <v>50</v>
          </cell>
          <cell r="J10">
            <v>49.5</v>
          </cell>
        </row>
        <row r="11">
          <cell r="F11">
            <v>50</v>
          </cell>
          <cell r="J11">
            <v>49.95</v>
          </cell>
        </row>
        <row r="12">
          <cell r="F12">
            <v>50</v>
          </cell>
        </row>
        <row r="13">
          <cell r="F13">
            <v>50</v>
          </cell>
          <cell r="J13">
            <v>49.9</v>
          </cell>
        </row>
        <row r="14">
          <cell r="F14">
            <v>50</v>
          </cell>
          <cell r="J14">
            <v>49.95</v>
          </cell>
        </row>
        <row r="15">
          <cell r="F15">
            <v>50</v>
          </cell>
          <cell r="J15">
            <v>50</v>
          </cell>
        </row>
        <row r="16">
          <cell r="F16">
            <v>50</v>
          </cell>
          <cell r="J16">
            <v>49.5</v>
          </cell>
        </row>
        <row r="17">
          <cell r="F17">
            <v>50</v>
          </cell>
          <cell r="J17">
            <v>49.95</v>
          </cell>
        </row>
        <row r="18">
          <cell r="F18">
            <v>50</v>
          </cell>
          <cell r="J18">
            <v>49</v>
          </cell>
        </row>
        <row r="19">
          <cell r="F19">
            <v>50</v>
          </cell>
          <cell r="J19">
            <v>48.5</v>
          </cell>
        </row>
        <row r="20">
          <cell r="F20">
            <v>50</v>
          </cell>
          <cell r="J20">
            <v>48.95</v>
          </cell>
        </row>
        <row r="21">
          <cell r="F21">
            <v>50</v>
          </cell>
          <cell r="J21">
            <v>49.5</v>
          </cell>
        </row>
        <row r="22">
          <cell r="F22">
            <v>50</v>
          </cell>
          <cell r="J22">
            <v>48.5</v>
          </cell>
        </row>
        <row r="23">
          <cell r="F23">
            <v>50</v>
          </cell>
          <cell r="J23">
            <v>49.5</v>
          </cell>
        </row>
        <row r="24">
          <cell r="F24">
            <v>50</v>
          </cell>
          <cell r="J24">
            <v>49.506346967559942</v>
          </cell>
        </row>
        <row r="25">
          <cell r="F25">
            <v>50</v>
          </cell>
          <cell r="J25">
            <v>50</v>
          </cell>
        </row>
        <row r="26">
          <cell r="F26">
            <v>50</v>
          </cell>
          <cell r="J26">
            <v>49.5</v>
          </cell>
        </row>
        <row r="27">
          <cell r="F27">
            <v>50</v>
          </cell>
          <cell r="J27">
            <v>50</v>
          </cell>
        </row>
        <row r="28">
          <cell r="F28">
            <v>50</v>
          </cell>
          <cell r="J28">
            <v>49.514563106796118</v>
          </cell>
        </row>
        <row r="29">
          <cell r="F29">
            <v>50</v>
          </cell>
          <cell r="J29">
            <v>49.5</v>
          </cell>
        </row>
        <row r="30">
          <cell r="F30">
            <v>50</v>
          </cell>
          <cell r="J30">
            <v>47</v>
          </cell>
        </row>
        <row r="31">
          <cell r="F31">
            <v>50</v>
          </cell>
          <cell r="J31">
            <v>49.95</v>
          </cell>
        </row>
        <row r="32">
          <cell r="F32">
            <v>50</v>
          </cell>
          <cell r="J32">
            <v>49.5</v>
          </cell>
        </row>
        <row r="33">
          <cell r="F33">
            <v>50</v>
          </cell>
          <cell r="J33">
            <v>50</v>
          </cell>
        </row>
        <row r="34">
          <cell r="F34">
            <v>50</v>
          </cell>
          <cell r="J34">
            <v>49.5</v>
          </cell>
        </row>
        <row r="35">
          <cell r="F35">
            <v>50</v>
          </cell>
          <cell r="J35">
            <v>49.45</v>
          </cell>
        </row>
        <row r="36">
          <cell r="F36">
            <v>50</v>
          </cell>
          <cell r="J36">
            <v>48.5</v>
          </cell>
        </row>
        <row r="37">
          <cell r="F37">
            <v>50</v>
          </cell>
          <cell r="J37">
            <v>49.95</v>
          </cell>
        </row>
        <row r="38">
          <cell r="F38">
            <v>50</v>
          </cell>
          <cell r="J38">
            <v>50</v>
          </cell>
        </row>
        <row r="39">
          <cell r="F39">
            <v>50</v>
          </cell>
          <cell r="J39">
            <v>49.5</v>
          </cell>
        </row>
        <row r="40">
          <cell r="F40">
            <v>50</v>
          </cell>
          <cell r="J40">
            <v>47.5</v>
          </cell>
        </row>
        <row r="41">
          <cell r="F41">
            <v>50</v>
          </cell>
          <cell r="J41">
            <v>49.5</v>
          </cell>
        </row>
        <row r="42">
          <cell r="F42">
            <v>50</v>
          </cell>
          <cell r="J42">
            <v>48.5</v>
          </cell>
        </row>
        <row r="43">
          <cell r="F43">
            <v>50</v>
          </cell>
          <cell r="J43">
            <v>48</v>
          </cell>
        </row>
        <row r="44">
          <cell r="F44">
            <v>50</v>
          </cell>
          <cell r="J44">
            <v>49</v>
          </cell>
        </row>
        <row r="45">
          <cell r="F45">
            <v>50</v>
          </cell>
          <cell r="J45">
            <v>49.5</v>
          </cell>
        </row>
        <row r="46">
          <cell r="F46">
            <v>50</v>
          </cell>
          <cell r="J46">
            <v>49</v>
          </cell>
        </row>
        <row r="47">
          <cell r="F47">
            <v>50</v>
          </cell>
          <cell r="J47">
            <v>49.95</v>
          </cell>
        </row>
        <row r="48">
          <cell r="F48">
            <v>50</v>
          </cell>
          <cell r="J48">
            <v>48.46153846153846</v>
          </cell>
        </row>
        <row r="49">
          <cell r="F49">
            <v>50</v>
          </cell>
          <cell r="J49">
            <v>48.5</v>
          </cell>
        </row>
        <row r="50">
          <cell r="F50">
            <v>50</v>
          </cell>
          <cell r="J50">
            <v>50</v>
          </cell>
        </row>
        <row r="51">
          <cell r="F51">
            <v>50</v>
          </cell>
          <cell r="J51">
            <v>49.5</v>
          </cell>
        </row>
        <row r="52">
          <cell r="F52">
            <v>50</v>
          </cell>
          <cell r="J52">
            <v>49.5</v>
          </cell>
        </row>
        <row r="53">
          <cell r="F53">
            <v>50</v>
          </cell>
          <cell r="J53">
            <v>50</v>
          </cell>
        </row>
        <row r="54">
          <cell r="F54">
            <v>50</v>
          </cell>
          <cell r="J54">
            <v>49.034749034749034</v>
          </cell>
        </row>
        <row r="55">
          <cell r="F55">
            <v>50</v>
          </cell>
          <cell r="J55">
            <v>49.450549450549453</v>
          </cell>
        </row>
        <row r="56">
          <cell r="F56">
            <v>50</v>
          </cell>
          <cell r="J56">
            <v>48.954703832752614</v>
          </cell>
        </row>
        <row r="57">
          <cell r="F57">
            <v>50</v>
          </cell>
          <cell r="J57">
            <v>50</v>
          </cell>
        </row>
        <row r="58">
          <cell r="F58">
            <v>50</v>
          </cell>
          <cell r="J58">
            <v>49.5</v>
          </cell>
        </row>
        <row r="59">
          <cell r="F59">
            <v>50</v>
          </cell>
          <cell r="J59">
            <v>45.5</v>
          </cell>
        </row>
        <row r="60">
          <cell r="F60">
            <v>50</v>
          </cell>
          <cell r="J60">
            <v>47.5</v>
          </cell>
        </row>
        <row r="61">
          <cell r="F61">
            <v>50</v>
          </cell>
          <cell r="J61">
            <v>50</v>
          </cell>
        </row>
        <row r="62">
          <cell r="F62">
            <v>50</v>
          </cell>
          <cell r="J62">
            <v>49</v>
          </cell>
        </row>
        <row r="63">
          <cell r="F63">
            <v>50</v>
          </cell>
          <cell r="J63">
            <v>49.95</v>
          </cell>
        </row>
        <row r="64">
          <cell r="F64">
            <v>50</v>
          </cell>
          <cell r="J64">
            <v>48</v>
          </cell>
        </row>
        <row r="65">
          <cell r="F65">
            <v>50</v>
          </cell>
          <cell r="J65">
            <v>49.016393442622949</v>
          </cell>
        </row>
        <row r="66">
          <cell r="F66">
            <v>50</v>
          </cell>
          <cell r="J66">
            <v>49.516574585635361</v>
          </cell>
        </row>
        <row r="67">
          <cell r="F67">
            <v>50</v>
          </cell>
          <cell r="J67">
            <v>49.95</v>
          </cell>
        </row>
        <row r="68">
          <cell r="F68">
            <v>50</v>
          </cell>
          <cell r="J68">
            <v>49.5</v>
          </cell>
        </row>
        <row r="69">
          <cell r="F69">
            <v>50</v>
          </cell>
          <cell r="J69">
            <v>49.47229551451187</v>
          </cell>
        </row>
        <row r="70">
          <cell r="F70">
            <v>50</v>
          </cell>
          <cell r="J70">
            <v>49.5</v>
          </cell>
        </row>
        <row r="71">
          <cell r="F71">
            <v>50</v>
          </cell>
          <cell r="J71">
            <v>49</v>
          </cell>
        </row>
        <row r="72">
          <cell r="F72">
            <v>50</v>
          </cell>
          <cell r="J72">
            <v>49.95</v>
          </cell>
        </row>
        <row r="73">
          <cell r="F73">
            <v>50</v>
          </cell>
          <cell r="J73">
            <v>48</v>
          </cell>
        </row>
        <row r="74">
          <cell r="F74">
            <v>50</v>
          </cell>
          <cell r="J74">
            <v>49</v>
          </cell>
        </row>
        <row r="75">
          <cell r="F75">
            <v>50</v>
          </cell>
          <cell r="J75">
            <v>49.95</v>
          </cell>
        </row>
        <row r="76">
          <cell r="F76">
            <v>50</v>
          </cell>
          <cell r="J76">
            <v>50</v>
          </cell>
        </row>
        <row r="77">
          <cell r="F77">
            <v>50</v>
          </cell>
          <cell r="J77">
            <v>49.5</v>
          </cell>
        </row>
        <row r="78">
          <cell r="F78">
            <v>50</v>
          </cell>
          <cell r="J78">
            <v>48.524844720496894</v>
          </cell>
        </row>
        <row r="79">
          <cell r="F79">
            <v>50</v>
          </cell>
          <cell r="J79">
            <v>50</v>
          </cell>
        </row>
        <row r="80">
          <cell r="F80">
            <v>50</v>
          </cell>
          <cell r="J80">
            <v>49.5</v>
          </cell>
        </row>
        <row r="81">
          <cell r="F81">
            <v>50</v>
          </cell>
          <cell r="J81">
            <v>47.5</v>
          </cell>
        </row>
        <row r="82">
          <cell r="F82">
            <v>50</v>
          </cell>
          <cell r="J82">
            <v>47.522522522522522</v>
          </cell>
        </row>
        <row r="83">
          <cell r="F83">
            <v>50</v>
          </cell>
          <cell r="J83">
            <v>45</v>
          </cell>
        </row>
        <row r="84">
          <cell r="F84">
            <v>50</v>
          </cell>
          <cell r="J84">
            <v>50</v>
          </cell>
        </row>
        <row r="85">
          <cell r="F85">
            <v>50</v>
          </cell>
          <cell r="J85">
            <v>49.5</v>
          </cell>
        </row>
        <row r="86">
          <cell r="F86">
            <v>50</v>
          </cell>
          <cell r="J86">
            <v>49.5</v>
          </cell>
        </row>
        <row r="87">
          <cell r="F87">
            <v>50</v>
          </cell>
          <cell r="J87">
            <v>48</v>
          </cell>
        </row>
        <row r="88">
          <cell r="F88">
            <v>50</v>
          </cell>
          <cell r="J88">
            <v>50</v>
          </cell>
        </row>
        <row r="89">
          <cell r="F89">
            <v>50</v>
          </cell>
          <cell r="J89">
            <v>49.5</v>
          </cell>
        </row>
        <row r="90">
          <cell r="F90">
            <v>50</v>
          </cell>
          <cell r="J90">
            <v>50</v>
          </cell>
        </row>
        <row r="91">
          <cell r="F91">
            <v>50</v>
          </cell>
          <cell r="J91">
            <v>49.5</v>
          </cell>
        </row>
        <row r="92">
          <cell r="F92">
            <v>50</v>
          </cell>
          <cell r="J92">
            <v>50</v>
          </cell>
        </row>
        <row r="93">
          <cell r="F93">
            <v>50</v>
          </cell>
          <cell r="J93">
            <v>49</v>
          </cell>
        </row>
        <row r="94">
          <cell r="F94">
            <v>50</v>
          </cell>
          <cell r="J94">
            <v>50</v>
          </cell>
        </row>
        <row r="95">
          <cell r="F95">
            <v>50</v>
          </cell>
          <cell r="J95">
            <v>47</v>
          </cell>
        </row>
        <row r="96">
          <cell r="F96">
            <v>50</v>
          </cell>
          <cell r="J96">
            <v>50</v>
          </cell>
        </row>
        <row r="97">
          <cell r="F97">
            <v>50</v>
          </cell>
          <cell r="J97">
            <v>50</v>
          </cell>
        </row>
        <row r="98">
          <cell r="F98">
            <v>50</v>
          </cell>
          <cell r="J98">
            <v>49.5</v>
          </cell>
        </row>
        <row r="99">
          <cell r="F99">
            <v>50</v>
          </cell>
          <cell r="J99">
            <v>49.5</v>
          </cell>
        </row>
        <row r="100">
          <cell r="F100">
            <v>50</v>
          </cell>
          <cell r="J100">
            <v>48.5</v>
          </cell>
        </row>
      </sheetData>
      <sheetData sheetId="4"/>
      <sheetData sheetId="5">
        <row r="4">
          <cell r="F4">
            <v>6</v>
          </cell>
          <cell r="I4">
            <v>24</v>
          </cell>
          <cell r="M4">
            <v>30</v>
          </cell>
        </row>
        <row r="5">
          <cell r="F5">
            <v>24</v>
          </cell>
          <cell r="I5">
            <v>40</v>
          </cell>
          <cell r="M5">
            <v>29.099999999999998</v>
          </cell>
        </row>
        <row r="6">
          <cell r="F6">
            <v>24</v>
          </cell>
          <cell r="I6">
            <v>40</v>
          </cell>
          <cell r="M6">
            <v>30</v>
          </cell>
        </row>
        <row r="7">
          <cell r="F7">
            <v>12</v>
          </cell>
          <cell r="I7">
            <v>24</v>
          </cell>
          <cell r="M7">
            <v>24</v>
          </cell>
        </row>
        <row r="8">
          <cell r="F8">
            <v>24</v>
          </cell>
          <cell r="I8">
            <v>40</v>
          </cell>
          <cell r="M8">
            <v>29.4</v>
          </cell>
        </row>
        <row r="9">
          <cell r="F9">
            <v>24</v>
          </cell>
          <cell r="I9">
            <v>40</v>
          </cell>
          <cell r="M9">
            <v>30</v>
          </cell>
        </row>
        <row r="10">
          <cell r="F10">
            <v>24</v>
          </cell>
          <cell r="I10">
            <v>40</v>
          </cell>
          <cell r="M10">
            <v>30</v>
          </cell>
        </row>
        <row r="11">
          <cell r="F11">
            <v>6</v>
          </cell>
          <cell r="I11">
            <v>16</v>
          </cell>
          <cell r="M11">
            <v>28.2</v>
          </cell>
        </row>
        <row r="12">
          <cell r="F12">
            <v>0</v>
          </cell>
          <cell r="I12">
            <v>24</v>
          </cell>
          <cell r="M12">
            <v>18.63</v>
          </cell>
        </row>
        <row r="13">
          <cell r="F13">
            <v>0</v>
          </cell>
          <cell r="I13">
            <v>16</v>
          </cell>
          <cell r="M13">
            <v>29.411764705882348</v>
          </cell>
        </row>
        <row r="14">
          <cell r="F14">
            <v>12</v>
          </cell>
          <cell r="I14">
            <v>8</v>
          </cell>
          <cell r="M14">
            <v>30</v>
          </cell>
        </row>
        <row r="15">
          <cell r="F15">
            <v>6</v>
          </cell>
          <cell r="I15">
            <v>16</v>
          </cell>
          <cell r="M15">
            <v>28.799999999999997</v>
          </cell>
        </row>
        <row r="16">
          <cell r="F16">
            <v>6</v>
          </cell>
          <cell r="I16">
            <v>8</v>
          </cell>
          <cell r="M16">
            <v>30</v>
          </cell>
        </row>
        <row r="17">
          <cell r="F17">
            <v>6</v>
          </cell>
          <cell r="I17">
            <v>16</v>
          </cell>
          <cell r="M17">
            <v>30</v>
          </cell>
        </row>
        <row r="18">
          <cell r="F18">
            <v>18</v>
          </cell>
          <cell r="I18">
            <v>24</v>
          </cell>
          <cell r="M18">
            <v>27.599999999999998</v>
          </cell>
        </row>
        <row r="19">
          <cell r="F19">
            <v>12</v>
          </cell>
          <cell r="I19">
            <v>24</v>
          </cell>
          <cell r="M19">
            <v>24</v>
          </cell>
        </row>
        <row r="20">
          <cell r="F20">
            <v>0</v>
          </cell>
          <cell r="I20">
            <v>24</v>
          </cell>
          <cell r="M20">
            <v>30</v>
          </cell>
        </row>
        <row r="21">
          <cell r="F21">
            <v>6</v>
          </cell>
          <cell r="I21">
            <v>16</v>
          </cell>
          <cell r="M21">
            <v>16.2</v>
          </cell>
        </row>
        <row r="22">
          <cell r="F22">
            <v>6</v>
          </cell>
          <cell r="I22">
            <v>0</v>
          </cell>
          <cell r="M22">
            <v>30</v>
          </cell>
        </row>
        <row r="23">
          <cell r="F23">
            <v>24</v>
          </cell>
          <cell r="I23">
            <v>24</v>
          </cell>
          <cell r="M23">
            <v>29.42307692307692</v>
          </cell>
        </row>
        <row r="24">
          <cell r="F24">
            <v>24</v>
          </cell>
          <cell r="I24">
            <v>40</v>
          </cell>
          <cell r="M24">
            <v>30</v>
          </cell>
        </row>
        <row r="25">
          <cell r="F25">
            <v>24</v>
          </cell>
          <cell r="I25">
            <v>24</v>
          </cell>
          <cell r="M25">
            <v>30</v>
          </cell>
        </row>
        <row r="26">
          <cell r="F26">
            <v>0</v>
          </cell>
          <cell r="I26">
            <v>16</v>
          </cell>
          <cell r="M26">
            <v>30</v>
          </cell>
        </row>
        <row r="27">
          <cell r="F27">
            <v>6</v>
          </cell>
          <cell r="I27">
            <v>24</v>
          </cell>
          <cell r="M27">
            <v>30</v>
          </cell>
        </row>
        <row r="28">
          <cell r="F28">
            <v>0</v>
          </cell>
          <cell r="I28">
            <v>8</v>
          </cell>
          <cell r="M28">
            <v>30</v>
          </cell>
        </row>
        <row r="29">
          <cell r="F29">
            <v>0</v>
          </cell>
          <cell r="I29">
            <v>16</v>
          </cell>
          <cell r="M29">
            <v>30</v>
          </cell>
        </row>
        <row r="30">
          <cell r="F30">
            <v>6</v>
          </cell>
          <cell r="I30">
            <v>24</v>
          </cell>
          <cell r="M30">
            <v>30</v>
          </cell>
        </row>
        <row r="31">
          <cell r="F31">
            <v>0</v>
          </cell>
          <cell r="I31">
            <v>0</v>
          </cell>
          <cell r="M31">
            <v>30</v>
          </cell>
        </row>
        <row r="32">
          <cell r="F32">
            <v>18</v>
          </cell>
          <cell r="I32">
            <v>32</v>
          </cell>
          <cell r="M32">
            <v>27.599999999999998</v>
          </cell>
        </row>
        <row r="33">
          <cell r="F33">
            <v>18</v>
          </cell>
          <cell r="I33">
            <v>24</v>
          </cell>
          <cell r="M33">
            <v>13.23</v>
          </cell>
        </row>
        <row r="34">
          <cell r="F34">
            <v>0</v>
          </cell>
          <cell r="I34">
            <v>24</v>
          </cell>
          <cell r="M34">
            <v>27.63</v>
          </cell>
        </row>
        <row r="35">
          <cell r="F35">
            <v>12</v>
          </cell>
          <cell r="I35">
            <v>16</v>
          </cell>
          <cell r="M35">
            <v>30</v>
          </cell>
        </row>
        <row r="36">
          <cell r="F36">
            <v>18</v>
          </cell>
          <cell r="I36">
            <v>24</v>
          </cell>
          <cell r="M36">
            <v>30</v>
          </cell>
        </row>
        <row r="37">
          <cell r="F37">
            <v>6</v>
          </cell>
          <cell r="I37">
            <v>24</v>
          </cell>
          <cell r="M37">
            <v>20.07</v>
          </cell>
        </row>
        <row r="38">
          <cell r="F38">
            <v>0</v>
          </cell>
          <cell r="I38">
            <v>16</v>
          </cell>
          <cell r="M38">
            <v>30</v>
          </cell>
        </row>
        <row r="39">
          <cell r="F39">
            <v>0</v>
          </cell>
          <cell r="I39">
            <v>8</v>
          </cell>
          <cell r="M39">
            <v>30</v>
          </cell>
        </row>
        <row r="40">
          <cell r="F40">
            <v>18</v>
          </cell>
          <cell r="I40">
            <v>24</v>
          </cell>
          <cell r="M40">
            <v>30</v>
          </cell>
        </row>
        <row r="41">
          <cell r="F41">
            <v>24</v>
          </cell>
          <cell r="I41">
            <v>40</v>
          </cell>
          <cell r="M41">
            <v>30</v>
          </cell>
        </row>
        <row r="42">
          <cell r="F42">
            <v>0</v>
          </cell>
          <cell r="I42">
            <v>8</v>
          </cell>
          <cell r="M42">
            <v>9.93</v>
          </cell>
        </row>
        <row r="43">
          <cell r="F43">
            <v>30</v>
          </cell>
          <cell r="I43">
            <v>32</v>
          </cell>
          <cell r="M43">
            <v>30</v>
          </cell>
        </row>
        <row r="44">
          <cell r="F44">
            <v>24</v>
          </cell>
          <cell r="I44">
            <v>40</v>
          </cell>
          <cell r="M44">
            <v>30</v>
          </cell>
        </row>
        <row r="45">
          <cell r="F45">
            <v>6</v>
          </cell>
          <cell r="I45">
            <v>8</v>
          </cell>
          <cell r="M45">
            <v>26.666666666666664</v>
          </cell>
        </row>
        <row r="46">
          <cell r="F46">
            <v>18</v>
          </cell>
          <cell r="I46">
            <v>32</v>
          </cell>
          <cell r="M46">
            <v>30</v>
          </cell>
        </row>
        <row r="47">
          <cell r="F47">
            <v>6</v>
          </cell>
          <cell r="I47">
            <v>0</v>
          </cell>
          <cell r="M47">
            <v>0</v>
          </cell>
        </row>
        <row r="48">
          <cell r="F48">
            <v>0</v>
          </cell>
          <cell r="I48">
            <v>32</v>
          </cell>
          <cell r="M48">
            <v>0</v>
          </cell>
        </row>
        <row r="49">
          <cell r="F49">
            <v>0</v>
          </cell>
          <cell r="I49">
            <v>24</v>
          </cell>
          <cell r="M49">
            <v>27.929999999999996</v>
          </cell>
        </row>
        <row r="50">
          <cell r="F50">
            <v>0</v>
          </cell>
          <cell r="I50">
            <v>0</v>
          </cell>
          <cell r="M50">
            <v>30</v>
          </cell>
        </row>
        <row r="51">
          <cell r="F51">
            <v>6</v>
          </cell>
          <cell r="I51">
            <v>16</v>
          </cell>
          <cell r="M51">
            <v>30</v>
          </cell>
        </row>
        <row r="52">
          <cell r="F52">
            <v>18</v>
          </cell>
          <cell r="I52">
            <v>24</v>
          </cell>
          <cell r="M52">
            <v>30</v>
          </cell>
        </row>
        <row r="53">
          <cell r="F53">
            <v>30</v>
          </cell>
          <cell r="I53">
            <v>40</v>
          </cell>
          <cell r="M53">
            <v>28.235294117647054</v>
          </cell>
        </row>
        <row r="54">
          <cell r="F54">
            <v>6</v>
          </cell>
          <cell r="I54">
            <v>16</v>
          </cell>
          <cell r="M54">
            <v>27.27272727272727</v>
          </cell>
        </row>
        <row r="55">
          <cell r="F55">
            <v>24</v>
          </cell>
          <cell r="I55">
            <v>32</v>
          </cell>
          <cell r="M55">
            <v>30</v>
          </cell>
        </row>
        <row r="56">
          <cell r="F56">
            <v>12</v>
          </cell>
          <cell r="I56">
            <v>24</v>
          </cell>
          <cell r="M56">
            <v>30</v>
          </cell>
        </row>
        <row r="57">
          <cell r="F57">
            <v>6</v>
          </cell>
          <cell r="I57">
            <v>24</v>
          </cell>
          <cell r="M57">
            <v>30</v>
          </cell>
        </row>
        <row r="58">
          <cell r="F58">
            <v>0</v>
          </cell>
          <cell r="I58">
            <v>16</v>
          </cell>
          <cell r="M58">
            <v>30</v>
          </cell>
        </row>
        <row r="59">
          <cell r="F59">
            <v>24</v>
          </cell>
          <cell r="I59">
            <v>32</v>
          </cell>
          <cell r="M59">
            <v>18</v>
          </cell>
        </row>
        <row r="60">
          <cell r="F60">
            <v>24</v>
          </cell>
          <cell r="I60">
            <v>32</v>
          </cell>
          <cell r="M60">
            <v>0</v>
          </cell>
        </row>
        <row r="61">
          <cell r="F61">
            <v>12</v>
          </cell>
          <cell r="I61">
            <v>24</v>
          </cell>
          <cell r="M61">
            <v>30</v>
          </cell>
        </row>
        <row r="62">
          <cell r="F62">
            <v>12</v>
          </cell>
          <cell r="I62">
            <v>24</v>
          </cell>
          <cell r="M62">
            <v>30</v>
          </cell>
        </row>
        <row r="63">
          <cell r="F63">
            <v>0</v>
          </cell>
          <cell r="I63">
            <v>24</v>
          </cell>
          <cell r="M63">
            <v>30</v>
          </cell>
        </row>
        <row r="64">
          <cell r="F64">
            <v>18</v>
          </cell>
          <cell r="I64">
            <v>16</v>
          </cell>
          <cell r="M64">
            <v>28.229999999999997</v>
          </cell>
        </row>
        <row r="65">
          <cell r="F65">
            <v>0</v>
          </cell>
          <cell r="I65">
            <v>16</v>
          </cell>
          <cell r="M65">
            <v>30</v>
          </cell>
        </row>
        <row r="66">
          <cell r="F66">
            <v>6</v>
          </cell>
          <cell r="I66">
            <v>0</v>
          </cell>
          <cell r="M66">
            <v>30</v>
          </cell>
        </row>
        <row r="67">
          <cell r="F67">
            <v>6</v>
          </cell>
          <cell r="I67">
            <v>24</v>
          </cell>
          <cell r="M67">
            <v>30</v>
          </cell>
        </row>
        <row r="68">
          <cell r="F68">
            <v>12</v>
          </cell>
          <cell r="I68">
            <v>24</v>
          </cell>
          <cell r="M68">
            <v>27.9</v>
          </cell>
        </row>
        <row r="69">
          <cell r="F69">
            <v>12</v>
          </cell>
          <cell r="I69">
            <v>16</v>
          </cell>
          <cell r="M69">
            <v>30</v>
          </cell>
        </row>
        <row r="70">
          <cell r="F70">
            <v>6</v>
          </cell>
          <cell r="I70">
            <v>24</v>
          </cell>
          <cell r="M70">
            <v>30</v>
          </cell>
        </row>
        <row r="71">
          <cell r="F71">
            <v>12</v>
          </cell>
          <cell r="I71">
            <v>24</v>
          </cell>
          <cell r="M71">
            <v>25.454545454545453</v>
          </cell>
        </row>
        <row r="72">
          <cell r="F72">
            <v>24</v>
          </cell>
          <cell r="I72">
            <v>40</v>
          </cell>
          <cell r="M72">
            <v>30</v>
          </cell>
        </row>
        <row r="73">
          <cell r="F73">
            <v>0</v>
          </cell>
          <cell r="I73">
            <v>16</v>
          </cell>
          <cell r="M73">
            <v>29.67</v>
          </cell>
        </row>
        <row r="74">
          <cell r="F74">
            <v>0</v>
          </cell>
          <cell r="I74">
            <v>16</v>
          </cell>
          <cell r="M74">
            <v>30</v>
          </cell>
        </row>
        <row r="75">
          <cell r="F75">
            <v>18</v>
          </cell>
          <cell r="I75">
            <v>24</v>
          </cell>
          <cell r="M75">
            <v>0</v>
          </cell>
        </row>
        <row r="76">
          <cell r="F76">
            <v>0</v>
          </cell>
          <cell r="I76">
            <v>8</v>
          </cell>
          <cell r="M76">
            <v>30</v>
          </cell>
        </row>
        <row r="77">
          <cell r="F77">
            <v>6</v>
          </cell>
          <cell r="I77">
            <v>32</v>
          </cell>
          <cell r="M77">
            <v>26.4</v>
          </cell>
        </row>
        <row r="78">
          <cell r="F78">
            <v>0</v>
          </cell>
          <cell r="I78">
            <v>24</v>
          </cell>
          <cell r="M78">
            <v>30</v>
          </cell>
        </row>
        <row r="79">
          <cell r="F79">
            <v>30</v>
          </cell>
          <cell r="I79">
            <v>40</v>
          </cell>
          <cell r="M79">
            <v>23.4</v>
          </cell>
        </row>
        <row r="80">
          <cell r="F80">
            <v>6</v>
          </cell>
          <cell r="I80">
            <v>24</v>
          </cell>
          <cell r="M80">
            <v>0</v>
          </cell>
        </row>
        <row r="81">
          <cell r="F81">
            <v>6</v>
          </cell>
          <cell r="I81">
            <v>16</v>
          </cell>
          <cell r="M81">
            <v>30</v>
          </cell>
        </row>
        <row r="82">
          <cell r="F82">
            <v>18</v>
          </cell>
          <cell r="I82">
            <v>40</v>
          </cell>
          <cell r="M82">
            <v>27.929999999999996</v>
          </cell>
        </row>
        <row r="83">
          <cell r="F83">
            <v>18</v>
          </cell>
          <cell r="I83">
            <v>24</v>
          </cell>
          <cell r="M83">
            <v>30</v>
          </cell>
        </row>
        <row r="84">
          <cell r="F84">
            <v>6</v>
          </cell>
          <cell r="I84">
            <v>24</v>
          </cell>
          <cell r="M84">
            <v>27.27272727272727</v>
          </cell>
        </row>
        <row r="85">
          <cell r="F85">
            <v>6</v>
          </cell>
          <cell r="I85">
            <v>8</v>
          </cell>
          <cell r="M85">
            <v>30</v>
          </cell>
        </row>
        <row r="86">
          <cell r="F86">
            <v>6</v>
          </cell>
          <cell r="I86">
            <v>16</v>
          </cell>
          <cell r="M86">
            <v>22.5</v>
          </cell>
        </row>
        <row r="87">
          <cell r="F87">
            <v>18</v>
          </cell>
          <cell r="I87">
            <v>40</v>
          </cell>
          <cell r="M87">
            <v>30</v>
          </cell>
        </row>
        <row r="88">
          <cell r="F88">
            <v>0</v>
          </cell>
          <cell r="I88">
            <v>24</v>
          </cell>
          <cell r="M88">
            <v>30</v>
          </cell>
        </row>
        <row r="89">
          <cell r="F89">
            <v>0</v>
          </cell>
          <cell r="I89">
            <v>16</v>
          </cell>
          <cell r="M89">
            <v>0</v>
          </cell>
        </row>
        <row r="90">
          <cell r="F90">
            <v>0</v>
          </cell>
          <cell r="I90">
            <v>8</v>
          </cell>
          <cell r="M90">
            <v>30</v>
          </cell>
        </row>
        <row r="91">
          <cell r="F91">
            <v>6</v>
          </cell>
          <cell r="I91">
            <v>16</v>
          </cell>
          <cell r="M91">
            <v>24</v>
          </cell>
        </row>
        <row r="92">
          <cell r="F92">
            <v>0</v>
          </cell>
          <cell r="I92">
            <v>16</v>
          </cell>
          <cell r="M92">
            <v>0</v>
          </cell>
        </row>
        <row r="93">
          <cell r="F93">
            <v>6</v>
          </cell>
          <cell r="I93">
            <v>24</v>
          </cell>
          <cell r="M93">
            <v>15</v>
          </cell>
        </row>
        <row r="94">
          <cell r="F94">
            <v>12</v>
          </cell>
          <cell r="I94">
            <v>24</v>
          </cell>
          <cell r="M94">
            <v>30</v>
          </cell>
        </row>
        <row r="95">
          <cell r="F95">
            <v>30</v>
          </cell>
          <cell r="I95">
            <v>40</v>
          </cell>
          <cell r="M95">
            <v>0</v>
          </cell>
        </row>
        <row r="96">
          <cell r="F96">
            <v>24</v>
          </cell>
          <cell r="I96">
            <v>24</v>
          </cell>
          <cell r="M96">
            <v>30</v>
          </cell>
        </row>
        <row r="97">
          <cell r="F97">
            <v>6</v>
          </cell>
          <cell r="I97">
            <v>24</v>
          </cell>
          <cell r="M97">
            <v>30</v>
          </cell>
        </row>
        <row r="98">
          <cell r="F98">
            <v>30</v>
          </cell>
          <cell r="I98">
            <v>40</v>
          </cell>
          <cell r="M98">
            <v>30</v>
          </cell>
        </row>
        <row r="99">
          <cell r="F99">
            <v>18</v>
          </cell>
          <cell r="I99">
            <v>24</v>
          </cell>
          <cell r="M99">
            <v>30</v>
          </cell>
        </row>
      </sheetData>
      <sheetData sheetId="6">
        <row r="4">
          <cell r="H4">
            <v>39.44</v>
          </cell>
          <cell r="L4">
            <v>39.810126582278485</v>
          </cell>
          <cell r="P4">
            <v>19.78</v>
          </cell>
        </row>
        <row r="5">
          <cell r="H5">
            <v>39.6</v>
          </cell>
          <cell r="L5">
            <v>39.6</v>
          </cell>
          <cell r="P5">
            <v>19.600000000000001</v>
          </cell>
        </row>
        <row r="6">
          <cell r="H6">
            <v>40</v>
          </cell>
          <cell r="L6">
            <v>40</v>
          </cell>
          <cell r="P6">
            <v>19.78</v>
          </cell>
        </row>
        <row r="7">
          <cell r="H7">
            <v>39.360000000000007</v>
          </cell>
          <cell r="L7">
            <v>40</v>
          </cell>
          <cell r="P7">
            <v>19.480000000000004</v>
          </cell>
        </row>
        <row r="8">
          <cell r="H8">
            <v>39.7887323943662</v>
          </cell>
          <cell r="L8">
            <v>39.929577464788736</v>
          </cell>
          <cell r="P8">
            <v>19.929453262786595</v>
          </cell>
        </row>
        <row r="9">
          <cell r="H9">
            <v>39.488817891373799</v>
          </cell>
          <cell r="L9">
            <v>40</v>
          </cell>
          <cell r="P9">
            <v>19.864406779661017</v>
          </cell>
        </row>
        <row r="10">
          <cell r="H10">
            <v>40</v>
          </cell>
          <cell r="L10">
            <v>40</v>
          </cell>
          <cell r="P10">
            <v>20</v>
          </cell>
        </row>
        <row r="11">
          <cell r="H11">
            <v>39.454545454545453</v>
          </cell>
          <cell r="L11">
            <v>39.696969696969703</v>
          </cell>
          <cell r="P11">
            <v>19.63636363636364</v>
          </cell>
        </row>
        <row r="12">
          <cell r="H12">
            <v>39.6</v>
          </cell>
          <cell r="L12">
            <v>39.6</v>
          </cell>
          <cell r="P12">
            <v>19.421487603305788</v>
          </cell>
        </row>
        <row r="13">
          <cell r="H13">
            <v>39.540229885057471</v>
          </cell>
          <cell r="L13">
            <v>40</v>
          </cell>
          <cell r="P13">
            <v>19.868637110016422</v>
          </cell>
        </row>
        <row r="14">
          <cell r="H14">
            <v>39.200000000000003</v>
          </cell>
          <cell r="L14">
            <v>40</v>
          </cell>
          <cell r="P14">
            <v>19.600000000000001</v>
          </cell>
        </row>
        <row r="15">
          <cell r="H15">
            <v>39.64</v>
          </cell>
          <cell r="L15">
            <v>39.933333333333337</v>
          </cell>
          <cell r="P15">
            <v>19.82</v>
          </cell>
        </row>
        <row r="16">
          <cell r="H16">
            <v>39.992000000000004</v>
          </cell>
          <cell r="L16">
            <v>39.992000000000004</v>
          </cell>
          <cell r="P16">
            <v>19.996000000000002</v>
          </cell>
        </row>
        <row r="17">
          <cell r="H17">
            <v>40</v>
          </cell>
          <cell r="L17">
            <v>40</v>
          </cell>
          <cell r="P17">
            <v>19.629629629629633</v>
          </cell>
        </row>
        <row r="18">
          <cell r="H18">
            <v>39.688958009331259</v>
          </cell>
          <cell r="L18">
            <v>39.937791601866252</v>
          </cell>
          <cell r="P18">
            <v>19.377916018662521</v>
          </cell>
        </row>
        <row r="19">
          <cell r="H19">
            <v>39.64</v>
          </cell>
          <cell r="L19">
            <v>39.92</v>
          </cell>
          <cell r="P19">
            <v>19.82</v>
          </cell>
        </row>
        <row r="20">
          <cell r="H20">
            <v>39.680000000000007</v>
          </cell>
          <cell r="L20">
            <v>40</v>
          </cell>
          <cell r="P20">
            <v>19.760000000000002</v>
          </cell>
        </row>
        <row r="21">
          <cell r="H21">
            <v>39.731993299832503</v>
          </cell>
          <cell r="L21">
            <v>39.56</v>
          </cell>
          <cell r="P21">
            <v>19.480000000000004</v>
          </cell>
        </row>
        <row r="22">
          <cell r="H22">
            <v>40</v>
          </cell>
          <cell r="L22">
            <v>40</v>
          </cell>
          <cell r="P22">
            <v>19.384615384615387</v>
          </cell>
        </row>
        <row r="23">
          <cell r="H23">
            <v>39.6</v>
          </cell>
          <cell r="L23">
            <v>39.680000000000007</v>
          </cell>
          <cell r="P23">
            <v>19.717912552891399</v>
          </cell>
        </row>
        <row r="24">
          <cell r="H24">
            <v>39.960000000000008</v>
          </cell>
          <cell r="L24">
            <v>40</v>
          </cell>
          <cell r="P24">
            <v>20</v>
          </cell>
        </row>
        <row r="25">
          <cell r="H25">
            <v>39.92</v>
          </cell>
          <cell r="L25">
            <v>39.960000000000008</v>
          </cell>
          <cell r="P25">
            <v>19.900000000000002</v>
          </cell>
        </row>
        <row r="26">
          <cell r="H26">
            <v>38.840000000000003</v>
          </cell>
          <cell r="L26">
            <v>40</v>
          </cell>
          <cell r="P26">
            <v>20</v>
          </cell>
        </row>
        <row r="27">
          <cell r="H27">
            <v>39.400000000000006</v>
          </cell>
          <cell r="L27">
            <v>39.72</v>
          </cell>
          <cell r="P27">
            <v>19.28</v>
          </cell>
        </row>
        <row r="28">
          <cell r="H28">
            <v>39.6</v>
          </cell>
          <cell r="L28">
            <v>40</v>
          </cell>
          <cell r="P28">
            <v>19.96</v>
          </cell>
        </row>
        <row r="29">
          <cell r="H29">
            <v>39.209486166007906</v>
          </cell>
          <cell r="L29">
            <v>39.64</v>
          </cell>
          <cell r="P29">
            <v>19.200000000000003</v>
          </cell>
        </row>
        <row r="30">
          <cell r="H30">
            <v>39.960000000000008</v>
          </cell>
          <cell r="L30">
            <v>40</v>
          </cell>
          <cell r="P30">
            <v>20</v>
          </cell>
        </row>
        <row r="31">
          <cell r="H31">
            <v>40</v>
          </cell>
          <cell r="L31">
            <v>40</v>
          </cell>
          <cell r="P31">
            <v>20</v>
          </cell>
        </row>
        <row r="32">
          <cell r="H32">
            <v>39.863481228668945</v>
          </cell>
          <cell r="L32">
            <v>40</v>
          </cell>
          <cell r="P32">
            <v>19.795221843003414</v>
          </cell>
        </row>
        <row r="33">
          <cell r="H33">
            <v>39.520000000000003</v>
          </cell>
          <cell r="L33">
            <v>39.720279720279727</v>
          </cell>
          <cell r="P33">
            <v>19.765807962529276</v>
          </cell>
        </row>
        <row r="34">
          <cell r="H34">
            <v>39.64</v>
          </cell>
          <cell r="L34">
            <v>39.64</v>
          </cell>
          <cell r="P34">
            <v>19.721792890262751</v>
          </cell>
        </row>
        <row r="35">
          <cell r="H35">
            <v>39.24</v>
          </cell>
          <cell r="L35">
            <v>40</v>
          </cell>
          <cell r="P35">
            <v>20</v>
          </cell>
        </row>
        <row r="36">
          <cell r="H36">
            <v>39.735099337748345</v>
          </cell>
          <cell r="L36">
            <v>39.867549668874176</v>
          </cell>
          <cell r="P36">
            <v>20</v>
          </cell>
        </row>
        <row r="37">
          <cell r="H37">
            <v>40</v>
          </cell>
          <cell r="L37">
            <v>40</v>
          </cell>
          <cell r="P37">
            <v>20</v>
          </cell>
        </row>
        <row r="38">
          <cell r="H38">
            <v>40</v>
          </cell>
          <cell r="L38">
            <v>40</v>
          </cell>
          <cell r="P38">
            <v>19.242424242424246</v>
          </cell>
        </row>
        <row r="39">
          <cell r="H39">
            <v>40</v>
          </cell>
          <cell r="L39">
            <v>40</v>
          </cell>
          <cell r="P39">
            <v>19</v>
          </cell>
        </row>
        <row r="40">
          <cell r="H40">
            <v>39.64</v>
          </cell>
          <cell r="L40">
            <v>39.64</v>
          </cell>
          <cell r="P40">
            <v>19.32</v>
          </cell>
        </row>
        <row r="41">
          <cell r="H41">
            <v>40</v>
          </cell>
          <cell r="L41">
            <v>39.200000000000003</v>
          </cell>
          <cell r="P41">
            <v>19.600000000000001</v>
          </cell>
        </row>
        <row r="42">
          <cell r="H42">
            <v>39.61904761904762</v>
          </cell>
          <cell r="L42">
            <v>40</v>
          </cell>
          <cell r="P42">
            <v>18.62</v>
          </cell>
        </row>
        <row r="43">
          <cell r="H43">
            <v>39.72</v>
          </cell>
          <cell r="L43">
            <v>40</v>
          </cell>
          <cell r="P43">
            <v>19.32</v>
          </cell>
        </row>
        <row r="44">
          <cell r="H44">
            <v>39.6</v>
          </cell>
          <cell r="L44">
            <v>40</v>
          </cell>
          <cell r="P44">
            <v>19.580000000000002</v>
          </cell>
        </row>
        <row r="45">
          <cell r="H45">
            <v>39.200000000000003</v>
          </cell>
          <cell r="L45">
            <v>39.649122807017548</v>
          </cell>
          <cell r="P45">
            <v>19.600000000000001</v>
          </cell>
        </row>
        <row r="46">
          <cell r="H46">
            <v>39.942363112391931</v>
          </cell>
          <cell r="L46">
            <v>39.960000000000008</v>
          </cell>
          <cell r="P46">
            <v>19.980000000000004</v>
          </cell>
        </row>
        <row r="47">
          <cell r="H47">
            <v>38.800000000000004</v>
          </cell>
          <cell r="L47">
            <v>38.800000000000004</v>
          </cell>
          <cell r="P47">
            <v>19.400000000000002</v>
          </cell>
        </row>
        <row r="48">
          <cell r="H48">
            <v>39.56989247311828</v>
          </cell>
          <cell r="L48">
            <v>40</v>
          </cell>
          <cell r="P48">
            <v>20</v>
          </cell>
        </row>
        <row r="49">
          <cell r="H49">
            <v>39.72</v>
          </cell>
          <cell r="L49">
            <v>40</v>
          </cell>
          <cell r="P49">
            <v>19.72</v>
          </cell>
        </row>
        <row r="50">
          <cell r="H50">
            <v>38.44</v>
          </cell>
          <cell r="L50">
            <v>38.44</v>
          </cell>
          <cell r="P50">
            <v>18.540000000000003</v>
          </cell>
        </row>
        <row r="51">
          <cell r="H51">
            <v>40</v>
          </cell>
          <cell r="L51">
            <v>40</v>
          </cell>
          <cell r="P51">
            <v>20</v>
          </cell>
        </row>
        <row r="52">
          <cell r="H52">
            <v>40</v>
          </cell>
          <cell r="L52">
            <v>40</v>
          </cell>
          <cell r="P52">
            <v>20</v>
          </cell>
        </row>
        <row r="53">
          <cell r="H53">
            <v>40</v>
          </cell>
          <cell r="L53">
            <v>40</v>
          </cell>
          <cell r="P53">
            <v>19.613899613899616</v>
          </cell>
        </row>
        <row r="54">
          <cell r="H54">
            <v>40</v>
          </cell>
          <cell r="L54">
            <v>40</v>
          </cell>
          <cell r="P54">
            <v>20</v>
          </cell>
        </row>
        <row r="55">
          <cell r="H55">
            <v>39.303135888501743</v>
          </cell>
          <cell r="L55">
            <v>39.860627177700351</v>
          </cell>
          <cell r="P55">
            <v>19.651567944250871</v>
          </cell>
        </row>
        <row r="56">
          <cell r="H56">
            <v>39.56989247311828</v>
          </cell>
          <cell r="L56">
            <v>40</v>
          </cell>
          <cell r="P56">
            <v>20</v>
          </cell>
        </row>
        <row r="57">
          <cell r="H57">
            <v>40</v>
          </cell>
          <cell r="L57">
            <v>40</v>
          </cell>
          <cell r="P57">
            <v>20</v>
          </cell>
        </row>
        <row r="58">
          <cell r="H58">
            <v>37.6</v>
          </cell>
          <cell r="L58">
            <v>39.200000000000003</v>
          </cell>
          <cell r="P58">
            <v>19.22</v>
          </cell>
        </row>
        <row r="59">
          <cell r="H59">
            <v>38.800000000000004</v>
          </cell>
          <cell r="L59">
            <v>37.6</v>
          </cell>
          <cell r="P59">
            <v>19.400000000000002</v>
          </cell>
        </row>
        <row r="60">
          <cell r="H60">
            <v>40</v>
          </cell>
          <cell r="L60">
            <v>40</v>
          </cell>
          <cell r="P60">
            <v>20</v>
          </cell>
        </row>
        <row r="61">
          <cell r="H61">
            <v>39.680000000000007</v>
          </cell>
          <cell r="L61">
            <v>40</v>
          </cell>
          <cell r="P61">
            <v>19.840000000000003</v>
          </cell>
        </row>
        <row r="62">
          <cell r="H62">
            <v>39.680000000000007</v>
          </cell>
          <cell r="L62">
            <v>39.943100995732578</v>
          </cell>
          <cell r="P62">
            <v>19.80085348506401</v>
          </cell>
        </row>
        <row r="63">
          <cell r="H63">
            <v>39.200000000000003</v>
          </cell>
          <cell r="L63">
            <v>39.64</v>
          </cell>
          <cell r="P63">
            <v>19.600000000000001</v>
          </cell>
        </row>
        <row r="64">
          <cell r="H64">
            <v>39.28</v>
          </cell>
          <cell r="L64">
            <v>39.606557377049185</v>
          </cell>
          <cell r="P64">
            <v>19.64</v>
          </cell>
        </row>
        <row r="65">
          <cell r="H65">
            <v>39.996000000000002</v>
          </cell>
          <cell r="L65">
            <v>39.980000000000004</v>
          </cell>
          <cell r="P65">
            <v>19.990000000000002</v>
          </cell>
        </row>
        <row r="66">
          <cell r="H66">
            <v>38.734622144112478</v>
          </cell>
          <cell r="L66">
            <v>39.648506151142357</v>
          </cell>
          <cell r="P66">
            <v>19.859402460456945</v>
          </cell>
        </row>
        <row r="67">
          <cell r="H67">
            <v>39.92</v>
          </cell>
          <cell r="L67">
            <v>39.92</v>
          </cell>
          <cell r="P67">
            <v>19.920000000000002</v>
          </cell>
        </row>
        <row r="68">
          <cell r="H68">
            <v>39.520000000000003</v>
          </cell>
          <cell r="L68">
            <v>39.680000000000007</v>
          </cell>
          <cell r="P68">
            <v>19.760000000000002</v>
          </cell>
        </row>
        <row r="69">
          <cell r="H69">
            <v>40</v>
          </cell>
          <cell r="L69">
            <v>40</v>
          </cell>
          <cell r="P69">
            <v>20</v>
          </cell>
        </row>
        <row r="70">
          <cell r="H70">
            <v>40</v>
          </cell>
          <cell r="L70">
            <v>40</v>
          </cell>
          <cell r="P70">
            <v>19.560000000000002</v>
          </cell>
        </row>
        <row r="71">
          <cell r="H71">
            <v>39.6</v>
          </cell>
          <cell r="L71">
            <v>40</v>
          </cell>
          <cell r="P71">
            <v>19.8</v>
          </cell>
        </row>
        <row r="72">
          <cell r="H72">
            <v>40</v>
          </cell>
          <cell r="L72">
            <v>40</v>
          </cell>
          <cell r="P72">
            <v>19.78</v>
          </cell>
        </row>
        <row r="73">
          <cell r="H73">
            <v>39.28</v>
          </cell>
          <cell r="L73">
            <v>39.57957957957958</v>
          </cell>
          <cell r="P73">
            <v>19.549549549549553</v>
          </cell>
        </row>
        <row r="74">
          <cell r="H74">
            <v>40</v>
          </cell>
          <cell r="L74">
            <v>40</v>
          </cell>
          <cell r="P74">
            <v>19.980000000000004</v>
          </cell>
        </row>
        <row r="75">
          <cell r="H75">
            <v>40</v>
          </cell>
          <cell r="L75">
            <v>40</v>
          </cell>
          <cell r="P75">
            <v>19.642857142857142</v>
          </cell>
        </row>
        <row r="76">
          <cell r="H76">
            <v>40</v>
          </cell>
          <cell r="L76">
            <v>40</v>
          </cell>
          <cell r="P76">
            <v>19.64</v>
          </cell>
        </row>
        <row r="77">
          <cell r="H77">
            <v>39.130434782608695</v>
          </cell>
          <cell r="L77">
            <v>39.565217391304344</v>
          </cell>
          <cell r="P77">
            <v>19.658385093167706</v>
          </cell>
        </row>
        <row r="78">
          <cell r="H78">
            <v>40</v>
          </cell>
          <cell r="L78">
            <v>40</v>
          </cell>
          <cell r="P78">
            <v>19.760000000000002</v>
          </cell>
        </row>
        <row r="79">
          <cell r="H79">
            <v>40</v>
          </cell>
          <cell r="L79">
            <v>40</v>
          </cell>
          <cell r="P79">
            <v>20</v>
          </cell>
        </row>
        <row r="80">
          <cell r="H80">
            <v>39.6</v>
          </cell>
          <cell r="L80">
            <v>39.6</v>
          </cell>
          <cell r="P80">
            <v>19.8</v>
          </cell>
        </row>
        <row r="81">
          <cell r="H81">
            <v>39.56</v>
          </cell>
          <cell r="L81">
            <v>40</v>
          </cell>
          <cell r="P81">
            <v>19.880000000000003</v>
          </cell>
        </row>
        <row r="82">
          <cell r="H82">
            <v>38.72</v>
          </cell>
          <cell r="L82">
            <v>39.708029197080293</v>
          </cell>
          <cell r="P82">
            <v>19.22</v>
          </cell>
        </row>
        <row r="83">
          <cell r="H83">
            <v>39.880000000000003</v>
          </cell>
          <cell r="L83">
            <v>40</v>
          </cell>
          <cell r="P83">
            <v>19.8</v>
          </cell>
        </row>
        <row r="84">
          <cell r="H84">
            <v>39.659090909090907</v>
          </cell>
          <cell r="L84">
            <v>39.92</v>
          </cell>
          <cell r="P84">
            <v>19.772727272727273</v>
          </cell>
        </row>
        <row r="85">
          <cell r="H85">
            <v>39.72</v>
          </cell>
          <cell r="L85">
            <v>39.44</v>
          </cell>
          <cell r="P85">
            <v>19.86</v>
          </cell>
        </row>
        <row r="86">
          <cell r="H86">
            <v>40</v>
          </cell>
          <cell r="L86">
            <v>40</v>
          </cell>
          <cell r="P86">
            <v>19.600000000000001</v>
          </cell>
        </row>
        <row r="87">
          <cell r="H87">
            <v>39.56</v>
          </cell>
          <cell r="L87">
            <v>39.800000000000004</v>
          </cell>
          <cell r="P87">
            <v>19.680000000000003</v>
          </cell>
        </row>
        <row r="88">
          <cell r="H88">
            <v>40</v>
          </cell>
          <cell r="L88">
            <v>40</v>
          </cell>
          <cell r="P88">
            <v>20</v>
          </cell>
        </row>
        <row r="89">
          <cell r="H89">
            <v>40</v>
          </cell>
          <cell r="L89">
            <v>40</v>
          </cell>
          <cell r="P89">
            <v>19.36</v>
          </cell>
        </row>
        <row r="90">
          <cell r="H90">
            <v>40</v>
          </cell>
          <cell r="L90">
            <v>40</v>
          </cell>
          <cell r="P90">
            <v>19.55056179775281</v>
          </cell>
        </row>
        <row r="91">
          <cell r="H91">
            <v>39.960000000000008</v>
          </cell>
          <cell r="L91">
            <v>40</v>
          </cell>
          <cell r="P91">
            <v>19.980000000000004</v>
          </cell>
        </row>
        <row r="92">
          <cell r="H92">
            <v>40</v>
          </cell>
          <cell r="L92">
            <v>40</v>
          </cell>
          <cell r="P92">
            <v>20</v>
          </cell>
        </row>
        <row r="93">
          <cell r="H93">
            <v>40</v>
          </cell>
          <cell r="L93">
            <v>40</v>
          </cell>
          <cell r="P93">
            <v>19.240000000000002</v>
          </cell>
        </row>
        <row r="94">
          <cell r="H94">
            <v>39.72</v>
          </cell>
          <cell r="L94">
            <v>39.44</v>
          </cell>
          <cell r="P94">
            <v>19.86</v>
          </cell>
        </row>
        <row r="95">
          <cell r="H95">
            <v>40</v>
          </cell>
          <cell r="L95">
            <v>40</v>
          </cell>
          <cell r="P95">
            <v>19.840000000000003</v>
          </cell>
        </row>
        <row r="96">
          <cell r="H96">
            <v>39.641255605381168</v>
          </cell>
          <cell r="L96">
            <v>40</v>
          </cell>
          <cell r="P96">
            <v>19.8</v>
          </cell>
        </row>
        <row r="97">
          <cell r="H97">
            <v>40</v>
          </cell>
          <cell r="L97">
            <v>40</v>
          </cell>
          <cell r="P97">
            <v>19.844961240310081</v>
          </cell>
        </row>
        <row r="98">
          <cell r="H98">
            <v>40</v>
          </cell>
          <cell r="L98">
            <v>39.595959595959599</v>
          </cell>
          <cell r="P98">
            <v>19.797979797979799</v>
          </cell>
        </row>
        <row r="99">
          <cell r="H99">
            <v>39.880000000000003</v>
          </cell>
          <cell r="L99">
            <v>40</v>
          </cell>
          <cell r="P99">
            <v>19.680000000000003</v>
          </cell>
        </row>
      </sheetData>
      <sheetData sheetId="7">
        <row r="4">
          <cell r="H4">
            <v>29.729999999999997</v>
          </cell>
          <cell r="L4">
            <v>19.700000000000003</v>
          </cell>
          <cell r="P4">
            <v>49.55</v>
          </cell>
        </row>
        <row r="5">
          <cell r="H5">
            <v>29.79</v>
          </cell>
          <cell r="L5">
            <v>19.78</v>
          </cell>
          <cell r="P5">
            <v>49.45</v>
          </cell>
        </row>
        <row r="6">
          <cell r="H6">
            <v>30</v>
          </cell>
          <cell r="L6">
            <v>19.82</v>
          </cell>
          <cell r="P6">
            <v>50</v>
          </cell>
        </row>
        <row r="7">
          <cell r="H7">
            <v>29.934354485776804</v>
          </cell>
          <cell r="L7">
            <v>19.518599562363239</v>
          </cell>
          <cell r="P7">
            <v>49.671772428884026</v>
          </cell>
        </row>
        <row r="8">
          <cell r="H8">
            <v>29.97</v>
          </cell>
          <cell r="L8">
            <v>20</v>
          </cell>
          <cell r="P8">
            <v>50</v>
          </cell>
        </row>
        <row r="9">
          <cell r="H9">
            <v>29.902597402597401</v>
          </cell>
          <cell r="L9">
            <v>19.86</v>
          </cell>
          <cell r="P9">
            <v>50</v>
          </cell>
        </row>
        <row r="10">
          <cell r="H10">
            <v>30</v>
          </cell>
          <cell r="L10">
            <v>20</v>
          </cell>
          <cell r="P10">
            <v>50</v>
          </cell>
        </row>
        <row r="11">
          <cell r="H11">
            <v>29.636363636363637</v>
          </cell>
          <cell r="L11">
            <v>19.575757575757578</v>
          </cell>
          <cell r="P11">
            <v>49.545454545454547</v>
          </cell>
        </row>
        <row r="12">
          <cell r="H12">
            <v>29.380165289256198</v>
          </cell>
          <cell r="L12">
            <v>19.82</v>
          </cell>
          <cell r="P12">
            <v>49.95</v>
          </cell>
        </row>
        <row r="13">
          <cell r="H13">
            <v>29.950738916256157</v>
          </cell>
          <cell r="L13">
            <v>20</v>
          </cell>
          <cell r="P13">
            <v>50</v>
          </cell>
        </row>
        <row r="14">
          <cell r="H14">
            <v>30</v>
          </cell>
          <cell r="L14">
            <v>20</v>
          </cell>
          <cell r="P14">
            <v>50</v>
          </cell>
        </row>
        <row r="15">
          <cell r="H15">
            <v>29.9</v>
          </cell>
          <cell r="L15">
            <v>19.86</v>
          </cell>
          <cell r="P15">
            <v>50</v>
          </cell>
        </row>
        <row r="16">
          <cell r="H16">
            <v>30</v>
          </cell>
          <cell r="L16">
            <v>19.980000000000004</v>
          </cell>
          <cell r="P16">
            <v>50</v>
          </cell>
        </row>
        <row r="17">
          <cell r="H17">
            <v>30</v>
          </cell>
          <cell r="L17">
            <v>19.629629629629633</v>
          </cell>
          <cell r="P17">
            <v>49.5</v>
          </cell>
        </row>
        <row r="18">
          <cell r="H18">
            <v>29.626749611197511</v>
          </cell>
          <cell r="L18">
            <v>19.409020217729395</v>
          </cell>
          <cell r="P18">
            <v>49.611197511664074</v>
          </cell>
        </row>
        <row r="19">
          <cell r="H19">
            <v>29.429999999999996</v>
          </cell>
          <cell r="L19">
            <v>19.540000000000003</v>
          </cell>
          <cell r="P19">
            <v>49.55</v>
          </cell>
        </row>
        <row r="20">
          <cell r="H20">
            <v>29.939999999999998</v>
          </cell>
          <cell r="L20">
            <v>19.900000000000002</v>
          </cell>
          <cell r="P20">
            <v>50</v>
          </cell>
        </row>
        <row r="21">
          <cell r="H21">
            <v>29.759999999999998</v>
          </cell>
          <cell r="L21">
            <v>19.463986599664992</v>
          </cell>
          <cell r="P21">
            <v>49.35</v>
          </cell>
        </row>
        <row r="22">
          <cell r="H22">
            <v>29.7</v>
          </cell>
          <cell r="L22">
            <v>19.64</v>
          </cell>
          <cell r="P22">
            <v>49.5</v>
          </cell>
        </row>
        <row r="23">
          <cell r="H23">
            <v>29.4</v>
          </cell>
          <cell r="L23">
            <v>19.740000000000002</v>
          </cell>
          <cell r="P23">
            <v>49.6</v>
          </cell>
        </row>
        <row r="24">
          <cell r="H24">
            <v>30</v>
          </cell>
          <cell r="L24">
            <v>20</v>
          </cell>
          <cell r="P24">
            <v>50</v>
          </cell>
        </row>
        <row r="25">
          <cell r="H25">
            <v>29.810126582278478</v>
          </cell>
          <cell r="L25">
            <v>19.831223628691987</v>
          </cell>
          <cell r="P25">
            <v>49.894514767932492</v>
          </cell>
        </row>
        <row r="26">
          <cell r="H26">
            <v>30</v>
          </cell>
          <cell r="L26">
            <v>20</v>
          </cell>
          <cell r="P26">
            <v>50</v>
          </cell>
        </row>
        <row r="27">
          <cell r="H27">
            <v>29.549999999999997</v>
          </cell>
          <cell r="L27">
            <v>19.400000000000002</v>
          </cell>
          <cell r="P27">
            <v>49.5</v>
          </cell>
        </row>
        <row r="28">
          <cell r="H28">
            <v>29.37</v>
          </cell>
          <cell r="L28">
            <v>19.880000000000003</v>
          </cell>
          <cell r="P28">
            <v>49.9</v>
          </cell>
        </row>
        <row r="29">
          <cell r="H29">
            <v>29.37</v>
          </cell>
          <cell r="L29">
            <v>19.440000000000001</v>
          </cell>
          <cell r="P29">
            <v>49.45</v>
          </cell>
        </row>
        <row r="30">
          <cell r="H30">
            <v>30</v>
          </cell>
          <cell r="L30">
            <v>19.96</v>
          </cell>
          <cell r="P30">
            <v>50</v>
          </cell>
        </row>
        <row r="31">
          <cell r="H31">
            <v>30</v>
          </cell>
          <cell r="L31">
            <v>20</v>
          </cell>
          <cell r="P31">
            <v>50</v>
          </cell>
        </row>
        <row r="32">
          <cell r="H32">
            <v>29.759999999999998</v>
          </cell>
          <cell r="L32">
            <v>20</v>
          </cell>
          <cell r="P32">
            <v>50</v>
          </cell>
        </row>
        <row r="33">
          <cell r="H33">
            <v>29.879999999999995</v>
          </cell>
          <cell r="L33">
            <v>19.82</v>
          </cell>
          <cell r="P33">
            <v>49.55</v>
          </cell>
        </row>
        <row r="34">
          <cell r="H34">
            <v>29.729999999999997</v>
          </cell>
          <cell r="L34">
            <v>19.721792890262751</v>
          </cell>
          <cell r="P34">
            <v>49.55</v>
          </cell>
        </row>
        <row r="35">
          <cell r="H35">
            <v>29.7</v>
          </cell>
          <cell r="L35">
            <v>19.380000000000003</v>
          </cell>
          <cell r="P35">
            <v>49.05</v>
          </cell>
        </row>
        <row r="36">
          <cell r="H36">
            <v>30</v>
          </cell>
          <cell r="L36">
            <v>19.900000000000002</v>
          </cell>
          <cell r="P36">
            <v>49.9</v>
          </cell>
        </row>
        <row r="37">
          <cell r="H37">
            <v>30</v>
          </cell>
          <cell r="L37">
            <v>19.8</v>
          </cell>
          <cell r="P37">
            <v>49.5</v>
          </cell>
        </row>
        <row r="38">
          <cell r="H38">
            <v>30</v>
          </cell>
          <cell r="L38">
            <v>20</v>
          </cell>
          <cell r="P38">
            <v>49.5</v>
          </cell>
        </row>
        <row r="39">
          <cell r="H39">
            <v>28.571428571428566</v>
          </cell>
          <cell r="L39">
            <v>19</v>
          </cell>
          <cell r="P39">
            <v>47.5</v>
          </cell>
        </row>
        <row r="40">
          <cell r="H40">
            <v>29.37</v>
          </cell>
          <cell r="L40">
            <v>19.680000000000003</v>
          </cell>
          <cell r="P40">
            <v>49.442379182156131</v>
          </cell>
        </row>
        <row r="41">
          <cell r="H41">
            <v>30</v>
          </cell>
          <cell r="L41">
            <v>19.62</v>
          </cell>
          <cell r="P41">
            <v>50</v>
          </cell>
        </row>
        <row r="42">
          <cell r="H42">
            <v>29.714285714285715</v>
          </cell>
          <cell r="L42">
            <v>17.714285714285715</v>
          </cell>
          <cell r="P42">
            <v>47.619047619047613</v>
          </cell>
        </row>
        <row r="43">
          <cell r="H43">
            <v>29.7</v>
          </cell>
          <cell r="L43">
            <v>19.680000000000003</v>
          </cell>
          <cell r="P43">
            <v>49.65</v>
          </cell>
        </row>
        <row r="44">
          <cell r="H44">
            <v>29.7</v>
          </cell>
          <cell r="L44">
            <v>19.580000000000002</v>
          </cell>
          <cell r="P44">
            <v>49.5</v>
          </cell>
        </row>
        <row r="45">
          <cell r="H45">
            <v>30</v>
          </cell>
          <cell r="L45">
            <v>19.81818181818182</v>
          </cell>
          <cell r="P45">
            <v>50</v>
          </cell>
        </row>
        <row r="46">
          <cell r="H46">
            <v>29.996999999999996</v>
          </cell>
          <cell r="L46">
            <v>19.998000000000001</v>
          </cell>
          <cell r="P46">
            <v>49.994999999999997</v>
          </cell>
        </row>
        <row r="47">
          <cell r="H47">
            <v>29.099999999999998</v>
          </cell>
          <cell r="L47">
            <v>19.400000000000002</v>
          </cell>
          <cell r="P47">
            <v>48.5</v>
          </cell>
        </row>
        <row r="48">
          <cell r="H48">
            <v>29.429999999999996</v>
          </cell>
          <cell r="L48">
            <v>19.78494623655914</v>
          </cell>
          <cell r="P48">
            <v>49.462365591397848</v>
          </cell>
        </row>
        <row r="49">
          <cell r="H49">
            <v>30</v>
          </cell>
          <cell r="L49">
            <v>20</v>
          </cell>
          <cell r="P49">
            <v>49.95</v>
          </cell>
        </row>
        <row r="50">
          <cell r="H50">
            <v>27.81</v>
          </cell>
          <cell r="L50">
            <v>18.717948717948719</v>
          </cell>
          <cell r="P50">
            <v>48.717948717948715</v>
          </cell>
        </row>
        <row r="51">
          <cell r="H51">
            <v>30</v>
          </cell>
          <cell r="L51">
            <v>20</v>
          </cell>
          <cell r="P51">
            <v>49.5</v>
          </cell>
        </row>
        <row r="52">
          <cell r="H52">
            <v>30</v>
          </cell>
          <cell r="L52">
            <v>20</v>
          </cell>
          <cell r="P52">
            <v>50</v>
          </cell>
        </row>
        <row r="53">
          <cell r="H53">
            <v>30</v>
          </cell>
          <cell r="L53">
            <v>19.82</v>
          </cell>
          <cell r="P53">
            <v>49.55</v>
          </cell>
        </row>
        <row r="54">
          <cell r="H54">
            <v>30</v>
          </cell>
          <cell r="L54">
            <v>19.8</v>
          </cell>
          <cell r="P54">
            <v>49.5</v>
          </cell>
        </row>
        <row r="55">
          <cell r="H55">
            <v>29.82</v>
          </cell>
          <cell r="L55">
            <v>19.82</v>
          </cell>
          <cell r="P55">
            <v>49.825783972125436</v>
          </cell>
        </row>
        <row r="56">
          <cell r="H56">
            <v>30</v>
          </cell>
          <cell r="L56">
            <v>19.56989247311828</v>
          </cell>
          <cell r="P56">
            <v>50</v>
          </cell>
        </row>
        <row r="57">
          <cell r="H57">
            <v>30</v>
          </cell>
          <cell r="L57">
            <v>19.64</v>
          </cell>
          <cell r="P57">
            <v>49.55</v>
          </cell>
        </row>
        <row r="58">
          <cell r="H58">
            <v>29.4</v>
          </cell>
          <cell r="L58">
            <v>18.440000000000001</v>
          </cell>
          <cell r="P58">
            <v>47</v>
          </cell>
        </row>
        <row r="59">
          <cell r="H59">
            <v>28.2</v>
          </cell>
          <cell r="L59">
            <v>18.8</v>
          </cell>
          <cell r="P59">
            <v>47</v>
          </cell>
        </row>
        <row r="60">
          <cell r="H60">
            <v>30</v>
          </cell>
          <cell r="L60">
            <v>20</v>
          </cell>
          <cell r="P60">
            <v>50</v>
          </cell>
        </row>
        <row r="61">
          <cell r="H61">
            <v>30</v>
          </cell>
          <cell r="L61">
            <v>19.840000000000003</v>
          </cell>
          <cell r="P61">
            <v>49.6</v>
          </cell>
        </row>
        <row r="62">
          <cell r="H62">
            <v>30</v>
          </cell>
          <cell r="L62">
            <v>19.80085348506401</v>
          </cell>
          <cell r="P62">
            <v>50</v>
          </cell>
        </row>
        <row r="63">
          <cell r="H63">
            <v>29.49</v>
          </cell>
          <cell r="L63">
            <v>19.72</v>
          </cell>
          <cell r="P63">
            <v>49.038461538461533</v>
          </cell>
        </row>
        <row r="64">
          <cell r="H64">
            <v>29.409836065573767</v>
          </cell>
          <cell r="L64">
            <v>19.560000000000002</v>
          </cell>
          <cell r="P64">
            <v>49.4</v>
          </cell>
        </row>
        <row r="65">
          <cell r="H65">
            <v>29.996999999999996</v>
          </cell>
          <cell r="L65">
            <v>19.96</v>
          </cell>
          <cell r="P65">
            <v>49.994999999999997</v>
          </cell>
        </row>
        <row r="66">
          <cell r="H66">
            <v>29.97</v>
          </cell>
          <cell r="L66">
            <v>19.980000000000004</v>
          </cell>
          <cell r="P66">
            <v>50</v>
          </cell>
        </row>
        <row r="67">
          <cell r="H67">
            <v>30</v>
          </cell>
          <cell r="L67">
            <v>19.840000000000003</v>
          </cell>
          <cell r="P67">
            <v>50</v>
          </cell>
        </row>
        <row r="68">
          <cell r="H68">
            <v>29.759999999999998</v>
          </cell>
          <cell r="L68">
            <v>19.760000000000002</v>
          </cell>
          <cell r="P68">
            <v>49.6</v>
          </cell>
        </row>
        <row r="69">
          <cell r="H69">
            <v>30</v>
          </cell>
          <cell r="L69">
            <v>20</v>
          </cell>
          <cell r="P69">
            <v>50</v>
          </cell>
        </row>
        <row r="70">
          <cell r="H70">
            <v>30</v>
          </cell>
          <cell r="L70">
            <v>20</v>
          </cell>
          <cell r="P70">
            <v>49.95</v>
          </cell>
        </row>
        <row r="71">
          <cell r="H71">
            <v>30</v>
          </cell>
          <cell r="L71">
            <v>20</v>
          </cell>
          <cell r="P71">
            <v>50</v>
          </cell>
        </row>
        <row r="72">
          <cell r="H72">
            <v>29.79</v>
          </cell>
          <cell r="L72">
            <v>19.540000000000003</v>
          </cell>
          <cell r="P72">
            <v>50</v>
          </cell>
        </row>
        <row r="73">
          <cell r="H73">
            <v>29.58</v>
          </cell>
          <cell r="L73">
            <v>19.440000000000001</v>
          </cell>
          <cell r="P73">
            <v>49.624624624624623</v>
          </cell>
        </row>
        <row r="74">
          <cell r="H74">
            <v>30</v>
          </cell>
          <cell r="L74">
            <v>20</v>
          </cell>
          <cell r="P74">
            <v>49.95</v>
          </cell>
        </row>
        <row r="75">
          <cell r="H75">
            <v>30</v>
          </cell>
          <cell r="L75">
            <v>19.240000000000002</v>
          </cell>
          <cell r="P75">
            <v>50</v>
          </cell>
        </row>
        <row r="76">
          <cell r="H76">
            <v>29.759999999999998</v>
          </cell>
          <cell r="L76">
            <v>19.440000000000001</v>
          </cell>
          <cell r="P76">
            <v>49.6</v>
          </cell>
        </row>
        <row r="77">
          <cell r="H77">
            <v>29.91</v>
          </cell>
          <cell r="L77">
            <v>19.36</v>
          </cell>
          <cell r="P77">
            <v>49.301242236024848</v>
          </cell>
        </row>
        <row r="78">
          <cell r="H78">
            <v>30</v>
          </cell>
          <cell r="L78">
            <v>20</v>
          </cell>
          <cell r="P78">
            <v>50</v>
          </cell>
        </row>
        <row r="79">
          <cell r="H79">
            <v>29.429999999999996</v>
          </cell>
          <cell r="L79">
            <v>20</v>
          </cell>
          <cell r="P79">
            <v>50</v>
          </cell>
        </row>
        <row r="80">
          <cell r="H80">
            <v>29.4</v>
          </cell>
          <cell r="L80">
            <v>19.600000000000001</v>
          </cell>
          <cell r="P80">
            <v>49</v>
          </cell>
        </row>
        <row r="81">
          <cell r="H81">
            <v>30</v>
          </cell>
          <cell r="L81">
            <v>19.880000000000003</v>
          </cell>
          <cell r="P81">
            <v>50</v>
          </cell>
        </row>
        <row r="82">
          <cell r="H82">
            <v>29.189999999999998</v>
          </cell>
          <cell r="L82">
            <v>18.580000000000002</v>
          </cell>
          <cell r="P82">
            <v>49.270072992700733</v>
          </cell>
        </row>
        <row r="83">
          <cell r="H83">
            <v>30</v>
          </cell>
          <cell r="L83">
            <v>20</v>
          </cell>
          <cell r="P83">
            <v>50</v>
          </cell>
        </row>
        <row r="84">
          <cell r="H84">
            <v>29.79</v>
          </cell>
          <cell r="L84">
            <v>19.86</v>
          </cell>
          <cell r="P84">
            <v>49.65</v>
          </cell>
        </row>
        <row r="85">
          <cell r="H85">
            <v>29.31</v>
          </cell>
          <cell r="L85">
            <v>19.540000000000003</v>
          </cell>
          <cell r="P85">
            <v>49.65</v>
          </cell>
        </row>
        <row r="86">
          <cell r="H86">
            <v>30</v>
          </cell>
          <cell r="L86">
            <v>19.600000000000001</v>
          </cell>
          <cell r="P86">
            <v>49.6</v>
          </cell>
        </row>
        <row r="87">
          <cell r="H87">
            <v>30</v>
          </cell>
          <cell r="L87">
            <v>19.900000000000002</v>
          </cell>
          <cell r="P87">
            <v>49.75</v>
          </cell>
        </row>
        <row r="88">
          <cell r="H88">
            <v>30</v>
          </cell>
          <cell r="L88">
            <v>20</v>
          </cell>
          <cell r="P88">
            <v>50</v>
          </cell>
        </row>
        <row r="89">
          <cell r="H89">
            <v>30</v>
          </cell>
          <cell r="L89">
            <v>20</v>
          </cell>
          <cell r="P89">
            <v>50</v>
          </cell>
        </row>
        <row r="90">
          <cell r="H90">
            <v>29.7</v>
          </cell>
          <cell r="L90">
            <v>19.55056179775281</v>
          </cell>
          <cell r="P90">
            <v>49.5</v>
          </cell>
        </row>
        <row r="91">
          <cell r="H91">
            <v>30</v>
          </cell>
          <cell r="L91">
            <v>19.980000000000004</v>
          </cell>
          <cell r="P91">
            <v>50</v>
          </cell>
        </row>
        <row r="92">
          <cell r="H92">
            <v>30</v>
          </cell>
          <cell r="L92">
            <v>20</v>
          </cell>
          <cell r="P92">
            <v>50</v>
          </cell>
        </row>
        <row r="93">
          <cell r="H93">
            <v>28.86</v>
          </cell>
          <cell r="L93">
            <v>20</v>
          </cell>
          <cell r="P93">
            <v>50</v>
          </cell>
        </row>
        <row r="94">
          <cell r="H94">
            <v>29.189999999999998</v>
          </cell>
          <cell r="L94">
            <v>19.080000000000002</v>
          </cell>
          <cell r="P94">
            <v>49</v>
          </cell>
        </row>
        <row r="95">
          <cell r="H95">
            <v>30</v>
          </cell>
          <cell r="L95">
            <v>20</v>
          </cell>
          <cell r="P95">
            <v>50</v>
          </cell>
        </row>
        <row r="96">
          <cell r="H96">
            <v>30</v>
          </cell>
          <cell r="L96">
            <v>19.641255605381165</v>
          </cell>
          <cell r="P96">
            <v>50</v>
          </cell>
        </row>
        <row r="97">
          <cell r="H97">
            <v>30</v>
          </cell>
          <cell r="L97">
            <v>20</v>
          </cell>
          <cell r="P97">
            <v>50</v>
          </cell>
        </row>
        <row r="98">
          <cell r="H98">
            <v>28.74</v>
          </cell>
          <cell r="L98">
            <v>19.200000000000003</v>
          </cell>
          <cell r="P98">
            <v>48.55</v>
          </cell>
        </row>
        <row r="99">
          <cell r="H99">
            <v>30</v>
          </cell>
          <cell r="L99">
            <v>19.825327510917031</v>
          </cell>
          <cell r="P99">
            <v>50</v>
          </cell>
        </row>
      </sheetData>
      <sheetData sheetId="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5"/>
  <sheetViews>
    <sheetView tabSelected="1" workbookViewId="0">
      <selection activeCell="N14" sqref="N14"/>
    </sheetView>
  </sheetViews>
  <sheetFormatPr defaultRowHeight="15"/>
  <cols>
    <col min="3" max="3" width="27.42578125" customWidth="1"/>
  </cols>
  <sheetData>
    <row r="1" spans="1:17">
      <c r="A1" s="46" t="s">
        <v>0</v>
      </c>
      <c r="B1" s="47" t="s">
        <v>1</v>
      </c>
      <c r="C1" s="46" t="s">
        <v>2</v>
      </c>
      <c r="D1" s="48" t="s">
        <v>3</v>
      </c>
      <c r="E1" s="49"/>
      <c r="F1" s="49"/>
      <c r="G1" s="50"/>
      <c r="H1" s="48" t="s">
        <v>4</v>
      </c>
      <c r="I1" s="49"/>
      <c r="J1" s="50"/>
      <c r="K1" s="48" t="s">
        <v>5</v>
      </c>
      <c r="L1" s="49"/>
      <c r="M1" s="49"/>
      <c r="N1" s="49"/>
      <c r="O1" s="49"/>
      <c r="P1" s="50"/>
      <c r="Q1" s="44" t="s">
        <v>6</v>
      </c>
    </row>
    <row r="2" spans="1:17" ht="243">
      <c r="A2" s="46"/>
      <c r="B2" s="47"/>
      <c r="C2" s="46"/>
      <c r="D2" s="1" t="s">
        <v>7</v>
      </c>
      <c r="E2" s="1" t="s">
        <v>8</v>
      </c>
      <c r="F2" s="2" t="s">
        <v>9</v>
      </c>
      <c r="G2" s="2" t="s">
        <v>10</v>
      </c>
      <c r="H2" s="1" t="s">
        <v>11</v>
      </c>
      <c r="I2" s="1" t="s">
        <v>12</v>
      </c>
      <c r="J2" s="1" t="s">
        <v>13</v>
      </c>
      <c r="K2" s="3" t="s">
        <v>14</v>
      </c>
      <c r="L2" s="3" t="s">
        <v>15</v>
      </c>
      <c r="M2" s="3" t="s">
        <v>16</v>
      </c>
      <c r="N2" s="3" t="s">
        <v>15</v>
      </c>
      <c r="O2" s="3" t="s">
        <v>17</v>
      </c>
      <c r="P2" s="3" t="s">
        <v>18</v>
      </c>
      <c r="Q2" s="45"/>
    </row>
    <row r="3" spans="1:17">
      <c r="A3" s="4"/>
      <c r="B3" s="5"/>
      <c r="C3" s="4"/>
      <c r="D3" s="6"/>
      <c r="E3" s="6"/>
      <c r="F3" s="6">
        <v>100</v>
      </c>
      <c r="G3" s="6">
        <v>30</v>
      </c>
      <c r="H3" s="6"/>
      <c r="I3" s="6">
        <v>100</v>
      </c>
      <c r="J3" s="6">
        <v>30</v>
      </c>
      <c r="K3" s="6"/>
      <c r="L3" s="6"/>
      <c r="M3" s="6"/>
      <c r="N3" s="6"/>
      <c r="O3" s="6">
        <v>100</v>
      </c>
      <c r="P3" s="6">
        <v>40</v>
      </c>
      <c r="Q3" s="7">
        <f>G3+J3+P3</f>
        <v>100</v>
      </c>
    </row>
    <row r="4" spans="1:17">
      <c r="A4" s="9">
        <v>56</v>
      </c>
      <c r="B4" s="10" t="s">
        <v>102</v>
      </c>
      <c r="C4" s="9" t="s">
        <v>103</v>
      </c>
      <c r="D4" s="9">
        <v>8</v>
      </c>
      <c r="E4" s="9">
        <v>18.5</v>
      </c>
      <c r="F4" s="11">
        <v>71.900000000000006</v>
      </c>
      <c r="G4" s="11">
        <v>21.6</v>
      </c>
      <c r="H4" s="9">
        <v>3</v>
      </c>
      <c r="I4" s="9">
        <v>90</v>
      </c>
      <c r="J4" s="12">
        <v>27</v>
      </c>
      <c r="K4" s="9">
        <v>42</v>
      </c>
      <c r="L4" s="9">
        <v>42</v>
      </c>
      <c r="M4" s="9">
        <v>47</v>
      </c>
      <c r="N4" s="9">
        <v>48</v>
      </c>
      <c r="O4" s="12">
        <v>98.958333333333329</v>
      </c>
      <c r="P4" s="12">
        <v>39.583333333333336</v>
      </c>
      <c r="Q4" s="11">
        <v>88.2</v>
      </c>
    </row>
    <row r="5" spans="1:17">
      <c r="A5" s="9">
        <v>57</v>
      </c>
      <c r="B5" s="10" t="s">
        <v>102</v>
      </c>
      <c r="C5" s="9" t="s">
        <v>104</v>
      </c>
      <c r="D5" s="9">
        <v>8</v>
      </c>
      <c r="E5" s="9">
        <v>26.5</v>
      </c>
      <c r="F5" s="11">
        <v>84</v>
      </c>
      <c r="G5" s="11">
        <v>25.2</v>
      </c>
      <c r="H5" s="9">
        <v>3</v>
      </c>
      <c r="I5" s="9">
        <v>90</v>
      </c>
      <c r="J5" s="12">
        <v>27</v>
      </c>
      <c r="K5" s="9">
        <v>124</v>
      </c>
      <c r="L5" s="9">
        <v>124</v>
      </c>
      <c r="M5" s="9">
        <v>105</v>
      </c>
      <c r="N5" s="9">
        <v>107</v>
      </c>
      <c r="O5" s="12">
        <v>99.065420560747668</v>
      </c>
      <c r="P5" s="12">
        <v>39.626168224299072</v>
      </c>
      <c r="Q5" s="11">
        <v>91.8</v>
      </c>
    </row>
  </sheetData>
  <mergeCells count="7">
    <mergeCell ref="Q1:Q2"/>
    <mergeCell ref="A1:A2"/>
    <mergeCell ref="B1:B2"/>
    <mergeCell ref="C1:C2"/>
    <mergeCell ref="D1:G1"/>
    <mergeCell ref="H1:J1"/>
    <mergeCell ref="K1:P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4"/>
  <sheetViews>
    <sheetView workbookViewId="0">
      <selection activeCell="M15" sqref="M15"/>
    </sheetView>
  </sheetViews>
  <sheetFormatPr defaultRowHeight="15"/>
  <cols>
    <col min="3" max="3" width="27.5703125" customWidth="1"/>
  </cols>
  <sheetData>
    <row r="1" spans="1:11">
      <c r="A1" s="46" t="s">
        <v>0</v>
      </c>
      <c r="B1" s="47" t="s">
        <v>1</v>
      </c>
      <c r="C1" s="46" t="s">
        <v>2</v>
      </c>
      <c r="D1" s="51" t="s">
        <v>105</v>
      </c>
      <c r="E1" s="51"/>
      <c r="F1" s="51"/>
      <c r="G1" s="51"/>
      <c r="H1" s="51"/>
      <c r="I1" s="51"/>
      <c r="J1" s="51"/>
      <c r="K1" s="51"/>
    </row>
    <row r="2" spans="1:11" ht="184.5">
      <c r="A2" s="46"/>
      <c r="B2" s="47"/>
      <c r="C2" s="46"/>
      <c r="D2" s="1" t="s">
        <v>106</v>
      </c>
      <c r="E2" s="1" t="s">
        <v>107</v>
      </c>
      <c r="F2" s="1" t="s">
        <v>108</v>
      </c>
      <c r="G2" s="1" t="s">
        <v>109</v>
      </c>
      <c r="H2" s="1" t="s">
        <v>110</v>
      </c>
      <c r="I2" s="1" t="s">
        <v>111</v>
      </c>
      <c r="J2" s="1" t="s">
        <v>112</v>
      </c>
      <c r="K2" s="13" t="s">
        <v>113</v>
      </c>
    </row>
    <row r="3" spans="1:11">
      <c r="A3" s="14">
        <v>56</v>
      </c>
      <c r="B3" s="14" t="s">
        <v>102</v>
      </c>
      <c r="C3" s="14" t="s">
        <v>103</v>
      </c>
      <c r="D3" s="14">
        <v>1</v>
      </c>
      <c r="E3" s="14">
        <v>1</v>
      </c>
      <c r="F3" s="14">
        <v>1</v>
      </c>
      <c r="G3" s="14">
        <v>1</v>
      </c>
      <c r="H3" s="14">
        <v>1</v>
      </c>
      <c r="I3" s="14">
        <v>1</v>
      </c>
      <c r="J3" s="14">
        <v>1</v>
      </c>
      <c r="K3" s="14">
        <f t="shared" ref="K3:K4" si="0">SUM(D3:J3)</f>
        <v>7</v>
      </c>
    </row>
    <row r="4" spans="1:11">
      <c r="A4" s="14">
        <v>57</v>
      </c>
      <c r="B4" s="14" t="s">
        <v>102</v>
      </c>
      <c r="C4" s="14" t="s">
        <v>104</v>
      </c>
      <c r="D4" s="14">
        <v>1</v>
      </c>
      <c r="E4" s="14">
        <v>1</v>
      </c>
      <c r="F4" s="14">
        <v>1</v>
      </c>
      <c r="G4" s="14">
        <v>1</v>
      </c>
      <c r="H4" s="14">
        <v>1</v>
      </c>
      <c r="I4" s="14">
        <v>1</v>
      </c>
      <c r="J4" s="14">
        <v>1</v>
      </c>
      <c r="K4" s="14">
        <f t="shared" si="0"/>
        <v>7</v>
      </c>
    </row>
  </sheetData>
  <mergeCells count="4">
    <mergeCell ref="A1:A2"/>
    <mergeCell ref="B1:B2"/>
    <mergeCell ref="C1:C2"/>
    <mergeCell ref="D1:K1"/>
  </mergeCells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K6"/>
  <sheetViews>
    <sheetView topLeftCell="A2" workbookViewId="0">
      <selection activeCell="M17" sqref="M17"/>
    </sheetView>
  </sheetViews>
  <sheetFormatPr defaultRowHeight="15"/>
  <cols>
    <col min="3" max="3" width="36.5703125" customWidth="1"/>
  </cols>
  <sheetData>
    <row r="1" spans="1:11">
      <c r="A1" s="46" t="s">
        <v>0</v>
      </c>
      <c r="B1" s="46" t="s">
        <v>1</v>
      </c>
      <c r="C1" s="46" t="s">
        <v>2</v>
      </c>
      <c r="D1" s="52" t="s">
        <v>114</v>
      </c>
      <c r="E1" s="53"/>
      <c r="F1" s="53"/>
      <c r="G1" s="53"/>
      <c r="H1" s="53"/>
      <c r="I1" s="53"/>
      <c r="J1" s="53"/>
      <c r="K1" s="54"/>
    </row>
    <row r="2" spans="1:11">
      <c r="A2" s="46"/>
      <c r="B2" s="46"/>
      <c r="C2" s="46"/>
      <c r="D2" s="55" t="s">
        <v>115</v>
      </c>
      <c r="E2" s="56"/>
      <c r="F2" s="57"/>
      <c r="G2" s="55" t="s">
        <v>116</v>
      </c>
      <c r="H2" s="56"/>
      <c r="I2" s="56"/>
      <c r="J2" s="57"/>
      <c r="K2" s="58" t="s">
        <v>6</v>
      </c>
    </row>
    <row r="3" spans="1:11" ht="192.75">
      <c r="A3" s="46"/>
      <c r="B3" s="46"/>
      <c r="C3" s="46"/>
      <c r="D3" s="1" t="s">
        <v>117</v>
      </c>
      <c r="E3" s="1" t="s">
        <v>118</v>
      </c>
      <c r="F3" s="1" t="s">
        <v>119</v>
      </c>
      <c r="G3" s="1" t="s">
        <v>120</v>
      </c>
      <c r="H3" s="1" t="s">
        <v>121</v>
      </c>
      <c r="I3" s="1" t="s">
        <v>122</v>
      </c>
      <c r="J3" s="1" t="s">
        <v>123</v>
      </c>
      <c r="K3" s="59"/>
    </row>
    <row r="4" spans="1:11">
      <c r="A4" s="4"/>
      <c r="B4" s="4"/>
      <c r="C4" s="4"/>
      <c r="D4" s="6"/>
      <c r="E4" s="6">
        <v>100</v>
      </c>
      <c r="F4" s="6">
        <v>50</v>
      </c>
      <c r="G4" s="6"/>
      <c r="H4" s="6"/>
      <c r="I4" s="6">
        <v>100</v>
      </c>
      <c r="J4" s="6">
        <f>I4*0.5</f>
        <v>50</v>
      </c>
      <c r="K4" s="6">
        <f>F4+J4</f>
        <v>100</v>
      </c>
    </row>
    <row r="5" spans="1:11">
      <c r="A5" s="9">
        <v>56</v>
      </c>
      <c r="B5" s="15" t="s">
        <v>102</v>
      </c>
      <c r="C5" s="15" t="s">
        <v>103</v>
      </c>
      <c r="D5" s="9">
        <v>7</v>
      </c>
      <c r="E5" s="9">
        <f t="shared" ref="E5:E6" si="0">IF(D5&lt;=4,D5*20,100)</f>
        <v>100</v>
      </c>
      <c r="F5" s="9">
        <v>50</v>
      </c>
      <c r="G5" s="9">
        <v>61</v>
      </c>
      <c r="H5" s="9">
        <v>64</v>
      </c>
      <c r="I5" s="11">
        <v>95</v>
      </c>
      <c r="J5" s="11">
        <f t="shared" ref="J5:J6" si="1">I5*0.5</f>
        <v>47.5</v>
      </c>
      <c r="K5" s="11">
        <f t="shared" ref="K5:K6" si="2">F5+J5</f>
        <v>97.5</v>
      </c>
    </row>
    <row r="6" spans="1:11">
      <c r="A6" s="9">
        <v>57</v>
      </c>
      <c r="B6" s="15" t="s">
        <v>102</v>
      </c>
      <c r="C6" s="15" t="s">
        <v>104</v>
      </c>
      <c r="D6" s="9">
        <v>6</v>
      </c>
      <c r="E6" s="9">
        <f t="shared" si="0"/>
        <v>100</v>
      </c>
      <c r="F6" s="9">
        <v>50</v>
      </c>
      <c r="G6" s="9">
        <v>125</v>
      </c>
      <c r="H6" s="9">
        <v>125</v>
      </c>
      <c r="I6" s="12">
        <f t="shared" ref="I6" si="3">G6/H6*100</f>
        <v>100</v>
      </c>
      <c r="J6" s="12">
        <f t="shared" si="1"/>
        <v>50</v>
      </c>
      <c r="K6" s="12">
        <f t="shared" si="2"/>
        <v>100</v>
      </c>
    </row>
  </sheetData>
  <mergeCells count="7">
    <mergeCell ref="A1:A3"/>
    <mergeCell ref="B1:B3"/>
    <mergeCell ref="C1:C3"/>
    <mergeCell ref="D1:K1"/>
    <mergeCell ref="D2:F2"/>
    <mergeCell ref="G2:J2"/>
    <mergeCell ref="K2:K3"/>
  </mergeCells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S4"/>
  <sheetViews>
    <sheetView workbookViewId="0">
      <selection activeCell="M26" sqref="M26"/>
    </sheetView>
  </sheetViews>
  <sheetFormatPr defaultRowHeight="15"/>
  <sheetData>
    <row r="1" spans="1:19">
      <c r="A1" s="46" t="s">
        <v>0</v>
      </c>
      <c r="B1" s="46" t="s">
        <v>1</v>
      </c>
      <c r="C1" s="46" t="s">
        <v>2</v>
      </c>
      <c r="D1" s="61" t="s">
        <v>124</v>
      </c>
      <c r="E1" s="61"/>
      <c r="F1" s="61"/>
      <c r="G1" s="61"/>
      <c r="H1" s="61"/>
      <c r="I1" s="61"/>
      <c r="J1" s="61" t="s">
        <v>125</v>
      </c>
      <c r="K1" s="61"/>
      <c r="L1" s="61"/>
      <c r="M1" s="61"/>
      <c r="N1" s="61"/>
      <c r="O1" s="61"/>
      <c r="P1" s="61"/>
      <c r="Q1" s="62" t="s">
        <v>126</v>
      </c>
      <c r="R1" s="62"/>
      <c r="S1" s="60" t="s">
        <v>113</v>
      </c>
    </row>
    <row r="2" spans="1:19" ht="257.25">
      <c r="A2" s="46"/>
      <c r="B2" s="46"/>
      <c r="C2" s="46"/>
      <c r="D2" s="16" t="s">
        <v>127</v>
      </c>
      <c r="E2" s="16" t="s">
        <v>128</v>
      </c>
      <c r="F2" s="16" t="s">
        <v>129</v>
      </c>
      <c r="G2" s="16" t="s">
        <v>130</v>
      </c>
      <c r="H2" s="16" t="s">
        <v>131</v>
      </c>
      <c r="I2" s="17" t="s">
        <v>132</v>
      </c>
      <c r="J2" s="16" t="s">
        <v>133</v>
      </c>
      <c r="K2" s="16" t="s">
        <v>134</v>
      </c>
      <c r="L2" s="16" t="s">
        <v>135</v>
      </c>
      <c r="M2" s="16" t="s">
        <v>136</v>
      </c>
      <c r="N2" s="16" t="s">
        <v>137</v>
      </c>
      <c r="O2" s="16" t="s">
        <v>138</v>
      </c>
      <c r="P2" s="17" t="s">
        <v>132</v>
      </c>
      <c r="Q2" s="62"/>
      <c r="R2" s="62"/>
      <c r="S2" s="60"/>
    </row>
    <row r="3" spans="1:19">
      <c r="A3" s="9">
        <v>56</v>
      </c>
      <c r="B3" s="9" t="s">
        <v>102</v>
      </c>
      <c r="C3" s="9" t="s">
        <v>103</v>
      </c>
      <c r="D3" s="9">
        <v>1</v>
      </c>
      <c r="E3" s="9">
        <v>1</v>
      </c>
      <c r="F3" s="9">
        <v>1</v>
      </c>
      <c r="G3" s="9">
        <v>0</v>
      </c>
      <c r="H3" s="9">
        <v>1</v>
      </c>
      <c r="I3" s="9">
        <f t="shared" ref="I3:I4" si="0">SUM(D3:H3)</f>
        <v>4</v>
      </c>
      <c r="J3" s="9">
        <v>1</v>
      </c>
      <c r="K3" s="9">
        <v>0</v>
      </c>
      <c r="L3" s="9">
        <v>0</v>
      </c>
      <c r="M3" s="9">
        <v>1</v>
      </c>
      <c r="N3" s="9">
        <v>1</v>
      </c>
      <c r="O3" s="9">
        <v>1</v>
      </c>
      <c r="P3" s="9">
        <f t="shared" ref="P3:P4" si="1">SUM(M3:O3)</f>
        <v>3</v>
      </c>
      <c r="Q3" s="9">
        <f t="shared" ref="Q3:Q4" si="2">SUM(J3:O3)</f>
        <v>4</v>
      </c>
      <c r="R3" s="9">
        <v>2</v>
      </c>
      <c r="S3" s="9">
        <f t="shared" ref="S3:S4" si="3">IF(AND(P3=3,R3=2),100,IF(AND(P3=2,R3=2),60,IF(AND(P3=1,R3=2),30,Q3*20)))</f>
        <v>100</v>
      </c>
    </row>
    <row r="4" spans="1:19">
      <c r="A4" s="9">
        <v>57</v>
      </c>
      <c r="B4" s="9" t="s">
        <v>102</v>
      </c>
      <c r="C4" s="9" t="s">
        <v>104</v>
      </c>
      <c r="D4" s="9">
        <v>1</v>
      </c>
      <c r="E4" s="9">
        <v>1</v>
      </c>
      <c r="F4" s="9">
        <v>1</v>
      </c>
      <c r="G4" s="9">
        <v>0</v>
      </c>
      <c r="H4" s="9">
        <v>1</v>
      </c>
      <c r="I4" s="9">
        <f t="shared" si="0"/>
        <v>4</v>
      </c>
      <c r="J4" s="9">
        <v>1</v>
      </c>
      <c r="K4" s="9">
        <v>0</v>
      </c>
      <c r="L4" s="9">
        <v>0</v>
      </c>
      <c r="M4" s="9">
        <v>1</v>
      </c>
      <c r="N4" s="9">
        <v>1</v>
      </c>
      <c r="O4" s="9">
        <v>1</v>
      </c>
      <c r="P4" s="9">
        <f t="shared" si="1"/>
        <v>3</v>
      </c>
      <c r="Q4" s="9">
        <f t="shared" si="2"/>
        <v>4</v>
      </c>
      <c r="R4" s="9">
        <v>1</v>
      </c>
      <c r="S4" s="9">
        <f t="shared" si="3"/>
        <v>80</v>
      </c>
    </row>
  </sheetData>
  <mergeCells count="7">
    <mergeCell ref="S1:S2"/>
    <mergeCell ref="A1:A2"/>
    <mergeCell ref="B1:B2"/>
    <mergeCell ref="C1:C2"/>
    <mergeCell ref="D1:I1"/>
    <mergeCell ref="J1:P1"/>
    <mergeCell ref="Q1:R2"/>
  </mergeCells>
  <conditionalFormatting sqref="S3:S4">
    <cfRule type="cellIs" dxfId="0" priority="1" operator="greaterThan">
      <formula>100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N5"/>
  <sheetViews>
    <sheetView workbookViewId="0">
      <selection activeCell="G11" sqref="G11"/>
    </sheetView>
  </sheetViews>
  <sheetFormatPr defaultRowHeight="15"/>
  <cols>
    <col min="3" max="3" width="37.140625" customWidth="1"/>
  </cols>
  <sheetData>
    <row r="1" spans="1:14">
      <c r="A1" s="46" t="s">
        <v>0</v>
      </c>
      <c r="B1" s="46" t="s">
        <v>1</v>
      </c>
      <c r="C1" s="46" t="s">
        <v>2</v>
      </c>
      <c r="D1" s="63" t="s">
        <v>139</v>
      </c>
      <c r="E1" s="63"/>
      <c r="F1" s="63"/>
      <c r="G1" s="63" t="s">
        <v>140</v>
      </c>
      <c r="H1" s="63"/>
      <c r="I1" s="63"/>
      <c r="J1" s="48" t="s">
        <v>141</v>
      </c>
      <c r="K1" s="49"/>
      <c r="L1" s="49"/>
      <c r="M1" s="50"/>
      <c r="N1" s="58" t="s">
        <v>6</v>
      </c>
    </row>
    <row r="2" spans="1:14" ht="202.5">
      <c r="A2" s="46"/>
      <c r="B2" s="46"/>
      <c r="C2" s="46"/>
      <c r="D2" s="1" t="s">
        <v>142</v>
      </c>
      <c r="E2" s="2" t="s">
        <v>143</v>
      </c>
      <c r="F2" s="2" t="s">
        <v>144</v>
      </c>
      <c r="G2" s="1" t="s">
        <v>145</v>
      </c>
      <c r="H2" s="2" t="s">
        <v>146</v>
      </c>
      <c r="I2" s="2" t="s">
        <v>147</v>
      </c>
      <c r="J2" s="1" t="s">
        <v>148</v>
      </c>
      <c r="K2" s="1" t="s">
        <v>149</v>
      </c>
      <c r="L2" s="1" t="s">
        <v>150</v>
      </c>
      <c r="M2" s="1" t="s">
        <v>151</v>
      </c>
      <c r="N2" s="59"/>
    </row>
    <row r="3" spans="1:14">
      <c r="A3" s="19"/>
      <c r="B3" s="19"/>
      <c r="C3" s="19"/>
      <c r="D3" s="20"/>
      <c r="E3" s="20">
        <v>100</v>
      </c>
      <c r="F3" s="20">
        <f>E3*0.3</f>
        <v>30</v>
      </c>
      <c r="G3" s="20"/>
      <c r="H3" s="20">
        <v>100</v>
      </c>
      <c r="I3" s="20">
        <f>H3*0.4</f>
        <v>40</v>
      </c>
      <c r="J3" s="20"/>
      <c r="K3" s="20"/>
      <c r="L3" s="20">
        <v>100</v>
      </c>
      <c r="M3" s="20">
        <f>L3*0.3</f>
        <v>30</v>
      </c>
      <c r="N3" s="20">
        <f>F3+I3+M3</f>
        <v>100</v>
      </c>
    </row>
    <row r="4" spans="1:14">
      <c r="A4" s="15">
        <v>56</v>
      </c>
      <c r="B4" s="15" t="s">
        <v>102</v>
      </c>
      <c r="C4" s="15" t="s">
        <v>103</v>
      </c>
      <c r="D4" s="15">
        <v>4</v>
      </c>
      <c r="E4" s="21">
        <f t="shared" ref="E4:E5" si="0">IF(D4&lt;=4,D4*20,100)</f>
        <v>80</v>
      </c>
      <c r="F4" s="15">
        <f t="shared" ref="F4:F5" si="1">E4*0.3</f>
        <v>24</v>
      </c>
      <c r="G4" s="15">
        <v>4</v>
      </c>
      <c r="H4" s="22">
        <v>80</v>
      </c>
      <c r="I4" s="22">
        <f t="shared" ref="I4:I5" si="2">H4*0.4</f>
        <v>32</v>
      </c>
      <c r="J4" s="15">
        <v>3</v>
      </c>
      <c r="K4" s="15">
        <v>5</v>
      </c>
      <c r="L4" s="21">
        <f t="shared" ref="L4" si="3">J4/K4*100</f>
        <v>60</v>
      </c>
      <c r="M4" s="21">
        <f t="shared" ref="M4:M5" si="4">L4*0.3</f>
        <v>18</v>
      </c>
      <c r="N4" s="22">
        <f t="shared" ref="N4:N5" si="5">F4+I4+M4</f>
        <v>74</v>
      </c>
    </row>
    <row r="5" spans="1:14">
      <c r="A5" s="15">
        <v>57</v>
      </c>
      <c r="B5" s="15" t="s">
        <v>102</v>
      </c>
      <c r="C5" s="15" t="s">
        <v>104</v>
      </c>
      <c r="D5" s="15">
        <v>4</v>
      </c>
      <c r="E5" s="21">
        <f t="shared" si="0"/>
        <v>80</v>
      </c>
      <c r="F5" s="15">
        <f t="shared" si="1"/>
        <v>24</v>
      </c>
      <c r="G5" s="15">
        <v>4</v>
      </c>
      <c r="H5" s="21">
        <v>80</v>
      </c>
      <c r="I5" s="21">
        <f t="shared" si="2"/>
        <v>32</v>
      </c>
      <c r="J5" s="15">
        <v>0</v>
      </c>
      <c r="K5" s="15">
        <v>0</v>
      </c>
      <c r="L5" s="21">
        <v>0</v>
      </c>
      <c r="M5" s="21">
        <f t="shared" si="4"/>
        <v>0</v>
      </c>
      <c r="N5" s="21">
        <f t="shared" si="5"/>
        <v>56</v>
      </c>
    </row>
  </sheetData>
  <mergeCells count="7">
    <mergeCell ref="N1:N2"/>
    <mergeCell ref="A1:A2"/>
    <mergeCell ref="B1:B2"/>
    <mergeCell ref="C1:C2"/>
    <mergeCell ref="D1:F1"/>
    <mergeCell ref="G1:I1"/>
    <mergeCell ref="J1:M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N5"/>
  <sheetViews>
    <sheetView workbookViewId="0">
      <selection activeCell="G14" sqref="G14"/>
    </sheetView>
  </sheetViews>
  <sheetFormatPr defaultRowHeight="15"/>
  <cols>
    <col min="3" max="3" width="36.28515625" customWidth="1"/>
  </cols>
  <sheetData>
    <row r="1" spans="1:14">
      <c r="A1" s="46" t="s">
        <v>0</v>
      </c>
      <c r="B1" s="46" t="s">
        <v>1</v>
      </c>
      <c r="C1" s="46" t="s">
        <v>2</v>
      </c>
      <c r="D1" s="63" t="s">
        <v>139</v>
      </c>
      <c r="E1" s="63"/>
      <c r="F1" s="63"/>
      <c r="G1" s="63" t="s">
        <v>140</v>
      </c>
      <c r="H1" s="63"/>
      <c r="I1" s="63"/>
      <c r="J1" s="48" t="s">
        <v>141</v>
      </c>
      <c r="K1" s="49"/>
      <c r="L1" s="49"/>
      <c r="M1" s="50"/>
      <c r="N1" s="58" t="s">
        <v>6</v>
      </c>
    </row>
    <row r="2" spans="1:14" ht="202.5">
      <c r="A2" s="46"/>
      <c r="B2" s="46"/>
      <c r="C2" s="46"/>
      <c r="D2" s="1" t="s">
        <v>142</v>
      </c>
      <c r="E2" s="2" t="s">
        <v>143</v>
      </c>
      <c r="F2" s="2" t="s">
        <v>144</v>
      </c>
      <c r="G2" s="1" t="s">
        <v>145</v>
      </c>
      <c r="H2" s="2" t="s">
        <v>146</v>
      </c>
      <c r="I2" s="2" t="s">
        <v>147</v>
      </c>
      <c r="J2" s="1" t="s">
        <v>148</v>
      </c>
      <c r="K2" s="1" t="s">
        <v>149</v>
      </c>
      <c r="L2" s="1" t="s">
        <v>150</v>
      </c>
      <c r="M2" s="1" t="s">
        <v>151</v>
      </c>
      <c r="N2" s="59"/>
    </row>
    <row r="3" spans="1:14">
      <c r="A3" s="19"/>
      <c r="B3" s="19"/>
      <c r="C3" s="19"/>
      <c r="D3" s="20"/>
      <c r="E3" s="20">
        <v>100</v>
      </c>
      <c r="F3" s="20">
        <f>E3*0.3</f>
        <v>30</v>
      </c>
      <c r="G3" s="20"/>
      <c r="H3" s="20">
        <v>100</v>
      </c>
      <c r="I3" s="20">
        <f>H3*0.4</f>
        <v>40</v>
      </c>
      <c r="J3" s="20"/>
      <c r="K3" s="20"/>
      <c r="L3" s="20">
        <v>100</v>
      </c>
      <c r="M3" s="20">
        <f>L3*0.3</f>
        <v>30</v>
      </c>
      <c r="N3" s="20">
        <f>F3+I3+M3</f>
        <v>100</v>
      </c>
    </row>
    <row r="4" spans="1:14">
      <c r="A4" s="15">
        <v>56</v>
      </c>
      <c r="B4" s="15" t="s">
        <v>102</v>
      </c>
      <c r="C4" s="15" t="s">
        <v>103</v>
      </c>
      <c r="D4" s="15">
        <v>4</v>
      </c>
      <c r="E4" s="21">
        <f t="shared" ref="E4:E5" si="0">IF(D4&lt;=4,D4*20,100)</f>
        <v>80</v>
      </c>
      <c r="F4" s="15">
        <f t="shared" ref="F4:F5" si="1">E4*0.3</f>
        <v>24</v>
      </c>
      <c r="G4" s="15">
        <v>4</v>
      </c>
      <c r="H4" s="22">
        <v>80</v>
      </c>
      <c r="I4" s="22">
        <f t="shared" ref="I4:I5" si="2">H4*0.4</f>
        <v>32</v>
      </c>
      <c r="J4" s="15">
        <v>3</v>
      </c>
      <c r="K4" s="15">
        <v>5</v>
      </c>
      <c r="L4" s="21">
        <f t="shared" ref="L4" si="3">J4/K4*100</f>
        <v>60</v>
      </c>
      <c r="M4" s="21">
        <f t="shared" ref="M4:M5" si="4">L4*0.3</f>
        <v>18</v>
      </c>
      <c r="N4" s="22">
        <f t="shared" ref="N4:N5" si="5">F4+I4+M4</f>
        <v>74</v>
      </c>
    </row>
    <row r="5" spans="1:14">
      <c r="A5" s="15">
        <v>57</v>
      </c>
      <c r="B5" s="15" t="s">
        <v>102</v>
      </c>
      <c r="C5" s="15" t="s">
        <v>104</v>
      </c>
      <c r="D5" s="15">
        <v>4</v>
      </c>
      <c r="E5" s="21">
        <f t="shared" si="0"/>
        <v>80</v>
      </c>
      <c r="F5" s="15">
        <f t="shared" si="1"/>
        <v>24</v>
      </c>
      <c r="G5" s="15">
        <v>4</v>
      </c>
      <c r="H5" s="21">
        <v>80</v>
      </c>
      <c r="I5" s="21">
        <f t="shared" si="2"/>
        <v>32</v>
      </c>
      <c r="J5" s="15">
        <v>0</v>
      </c>
      <c r="K5" s="15">
        <v>0</v>
      </c>
      <c r="L5" s="21">
        <v>0</v>
      </c>
      <c r="M5" s="21">
        <f t="shared" si="4"/>
        <v>0</v>
      </c>
      <c r="N5" s="21">
        <f t="shared" si="5"/>
        <v>56</v>
      </c>
    </row>
  </sheetData>
  <mergeCells count="7">
    <mergeCell ref="N1:N2"/>
    <mergeCell ref="A1:A2"/>
    <mergeCell ref="B1:B2"/>
    <mergeCell ref="C1:C2"/>
    <mergeCell ref="D1:F1"/>
    <mergeCell ref="G1:I1"/>
    <mergeCell ref="J1:M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P5"/>
  <sheetViews>
    <sheetView workbookViewId="0">
      <selection activeCell="M25" sqref="M25"/>
    </sheetView>
  </sheetViews>
  <sheetFormatPr defaultRowHeight="15"/>
  <sheetData>
    <row r="1" spans="1:16">
      <c r="A1" s="65" t="s">
        <v>0</v>
      </c>
      <c r="B1" s="66" t="s">
        <v>1</v>
      </c>
      <c r="C1" s="65" t="s">
        <v>2</v>
      </c>
      <c r="D1" s="67" t="s">
        <v>152</v>
      </c>
      <c r="E1" s="67"/>
      <c r="F1" s="67"/>
      <c r="G1" s="67"/>
      <c r="H1" s="67" t="s">
        <v>153</v>
      </c>
      <c r="I1" s="67"/>
      <c r="J1" s="67"/>
      <c r="K1" s="67"/>
      <c r="L1" s="67" t="s">
        <v>154</v>
      </c>
      <c r="M1" s="67"/>
      <c r="N1" s="67"/>
      <c r="O1" s="67"/>
      <c r="P1" s="64" t="s">
        <v>6</v>
      </c>
    </row>
    <row r="2" spans="1:16" ht="335.25">
      <c r="A2" s="65"/>
      <c r="B2" s="66"/>
      <c r="C2" s="65"/>
      <c r="D2" s="1" t="s">
        <v>155</v>
      </c>
      <c r="E2" s="1" t="s">
        <v>15</v>
      </c>
      <c r="F2" s="2" t="s">
        <v>156</v>
      </c>
      <c r="G2" s="2" t="s">
        <v>157</v>
      </c>
      <c r="H2" s="1" t="s">
        <v>158</v>
      </c>
      <c r="I2" s="1" t="s">
        <v>15</v>
      </c>
      <c r="J2" s="2" t="s">
        <v>159</v>
      </c>
      <c r="K2" s="2" t="s">
        <v>160</v>
      </c>
      <c r="L2" s="1" t="s">
        <v>161</v>
      </c>
      <c r="M2" s="1" t="s">
        <v>15</v>
      </c>
      <c r="N2" s="1" t="s">
        <v>162</v>
      </c>
      <c r="O2" s="1" t="s">
        <v>163</v>
      </c>
      <c r="P2" s="64"/>
    </row>
    <row r="3" spans="1:16">
      <c r="A3" s="65"/>
      <c r="B3" s="66"/>
      <c r="C3" s="65"/>
      <c r="D3" s="6"/>
      <c r="E3" s="6"/>
      <c r="F3" s="6">
        <v>100</v>
      </c>
      <c r="G3" s="6">
        <f>F3*0.4</f>
        <v>40</v>
      </c>
      <c r="H3" s="6"/>
      <c r="I3" s="6"/>
      <c r="J3" s="6">
        <v>100</v>
      </c>
      <c r="K3" s="6">
        <f>J3*0.4</f>
        <v>40</v>
      </c>
      <c r="L3" s="6"/>
      <c r="M3" s="6"/>
      <c r="N3" s="6">
        <v>100</v>
      </c>
      <c r="O3" s="6">
        <f>N3*0.2</f>
        <v>20</v>
      </c>
      <c r="P3" s="6">
        <f>G3+K3+O3</f>
        <v>100</v>
      </c>
    </row>
    <row r="4" spans="1:16">
      <c r="A4" s="9">
        <v>56</v>
      </c>
      <c r="B4" s="9" t="s">
        <v>102</v>
      </c>
      <c r="C4" s="15" t="s">
        <v>103</v>
      </c>
      <c r="D4" s="9">
        <v>62</v>
      </c>
      <c r="E4" s="9">
        <v>64</v>
      </c>
      <c r="F4" s="11">
        <v>97</v>
      </c>
      <c r="G4" s="11">
        <f t="shared" ref="G4:G5" si="0">F4*0.4</f>
        <v>38.800000000000004</v>
      </c>
      <c r="H4" s="9">
        <v>60</v>
      </c>
      <c r="I4" s="9">
        <v>64</v>
      </c>
      <c r="J4" s="11">
        <v>94</v>
      </c>
      <c r="K4" s="11">
        <f t="shared" ref="K4:K5" si="1">J4*0.4</f>
        <v>37.6</v>
      </c>
      <c r="L4" s="9">
        <v>62</v>
      </c>
      <c r="M4" s="9">
        <v>64</v>
      </c>
      <c r="N4" s="11">
        <v>97</v>
      </c>
      <c r="O4" s="11">
        <f t="shared" ref="O4:O5" si="2">N4*0.2</f>
        <v>19.400000000000002</v>
      </c>
      <c r="P4" s="11">
        <f t="shared" ref="P4:P5" si="3">G4+K4+O4</f>
        <v>95.800000000000011</v>
      </c>
    </row>
    <row r="5" spans="1:16">
      <c r="A5" s="9">
        <v>57</v>
      </c>
      <c r="B5" s="9" t="s">
        <v>102</v>
      </c>
      <c r="C5" s="15" t="s">
        <v>104</v>
      </c>
      <c r="D5" s="9">
        <v>125</v>
      </c>
      <c r="E5" s="9">
        <v>125</v>
      </c>
      <c r="F5" s="12">
        <f t="shared" ref="F5" si="4">D5/E5*100</f>
        <v>100</v>
      </c>
      <c r="G5" s="12">
        <f t="shared" si="0"/>
        <v>40</v>
      </c>
      <c r="H5" s="9">
        <v>125</v>
      </c>
      <c r="I5" s="9">
        <v>125</v>
      </c>
      <c r="J5" s="12">
        <f t="shared" ref="J5" si="5">H5/I5*100</f>
        <v>100</v>
      </c>
      <c r="K5" s="12">
        <f t="shared" si="1"/>
        <v>40</v>
      </c>
      <c r="L5" s="9">
        <v>125</v>
      </c>
      <c r="M5" s="9">
        <v>125</v>
      </c>
      <c r="N5" s="12">
        <f t="shared" ref="N5" si="6">L5/M5*100</f>
        <v>100</v>
      </c>
      <c r="O5" s="12">
        <f t="shared" si="2"/>
        <v>20</v>
      </c>
      <c r="P5" s="12">
        <f t="shared" si="3"/>
        <v>100</v>
      </c>
    </row>
  </sheetData>
  <mergeCells count="7">
    <mergeCell ref="P1:P2"/>
    <mergeCell ref="A1:A3"/>
    <mergeCell ref="B1:B3"/>
    <mergeCell ref="C1:C3"/>
    <mergeCell ref="D1:G1"/>
    <mergeCell ref="H1:K1"/>
    <mergeCell ref="L1:O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P5"/>
  <sheetViews>
    <sheetView workbookViewId="0">
      <selection activeCell="P25" sqref="P25"/>
    </sheetView>
  </sheetViews>
  <sheetFormatPr defaultRowHeight="15"/>
  <sheetData>
    <row r="1" spans="1:16">
      <c r="A1" s="66" t="s">
        <v>0</v>
      </c>
      <c r="B1" s="66" t="s">
        <v>1</v>
      </c>
      <c r="C1" s="65" t="s">
        <v>2</v>
      </c>
      <c r="D1" s="67" t="s">
        <v>164</v>
      </c>
      <c r="E1" s="67"/>
      <c r="F1" s="67"/>
      <c r="G1" s="67"/>
      <c r="H1" s="67" t="s">
        <v>165</v>
      </c>
      <c r="I1" s="67"/>
      <c r="J1" s="67"/>
      <c r="K1" s="67"/>
      <c r="L1" s="67" t="s">
        <v>166</v>
      </c>
      <c r="M1" s="67"/>
      <c r="N1" s="67"/>
      <c r="O1" s="67"/>
      <c r="P1" s="64" t="s">
        <v>6</v>
      </c>
    </row>
    <row r="2" spans="1:16" ht="291.75">
      <c r="A2" s="66"/>
      <c r="B2" s="66"/>
      <c r="C2" s="65"/>
      <c r="D2" s="23" t="s">
        <v>167</v>
      </c>
      <c r="E2" s="23" t="s">
        <v>15</v>
      </c>
      <c r="F2" s="24" t="s">
        <v>168</v>
      </c>
      <c r="G2" s="24" t="s">
        <v>169</v>
      </c>
      <c r="H2" s="23" t="s">
        <v>170</v>
      </c>
      <c r="I2" s="23" t="s">
        <v>15</v>
      </c>
      <c r="J2" s="24" t="s">
        <v>171</v>
      </c>
      <c r="K2" s="24" t="s">
        <v>172</v>
      </c>
      <c r="L2" s="23" t="s">
        <v>173</v>
      </c>
      <c r="M2" s="23" t="s">
        <v>15</v>
      </c>
      <c r="N2" s="23" t="s">
        <v>174</v>
      </c>
      <c r="O2" s="23" t="s">
        <v>175</v>
      </c>
      <c r="P2" s="64"/>
    </row>
    <row r="3" spans="1:16">
      <c r="A3" s="66"/>
      <c r="B3" s="66"/>
      <c r="C3" s="65"/>
      <c r="D3" s="6"/>
      <c r="E3" s="6"/>
      <c r="F3" s="6">
        <v>100</v>
      </c>
      <c r="G3" s="6">
        <f>F3*0.3</f>
        <v>30</v>
      </c>
      <c r="H3" s="6"/>
      <c r="I3" s="6"/>
      <c r="J3" s="6">
        <v>100</v>
      </c>
      <c r="K3" s="6">
        <f>J3*0.2</f>
        <v>20</v>
      </c>
      <c r="L3" s="6"/>
      <c r="M3" s="6"/>
      <c r="N3" s="6">
        <v>100</v>
      </c>
      <c r="O3" s="6">
        <f>N3*0.5</f>
        <v>50</v>
      </c>
      <c r="P3" s="6">
        <f>G3+K3+O3</f>
        <v>100</v>
      </c>
    </row>
    <row r="4" spans="1:16">
      <c r="A4" s="9">
        <v>56</v>
      </c>
      <c r="B4" s="9" t="s">
        <v>102</v>
      </c>
      <c r="C4" s="15" t="s">
        <v>103</v>
      </c>
      <c r="D4" s="9">
        <v>60</v>
      </c>
      <c r="E4" s="9">
        <v>64</v>
      </c>
      <c r="F4" s="11">
        <v>94</v>
      </c>
      <c r="G4" s="11">
        <f t="shared" ref="G4:G5" si="0">F4*0.3</f>
        <v>28.2</v>
      </c>
      <c r="H4" s="9">
        <v>60</v>
      </c>
      <c r="I4" s="9">
        <v>64</v>
      </c>
      <c r="J4" s="11">
        <v>94</v>
      </c>
      <c r="K4" s="11">
        <f t="shared" ref="K4:K5" si="1">J4*0.2</f>
        <v>18.8</v>
      </c>
      <c r="L4" s="9">
        <v>60</v>
      </c>
      <c r="M4" s="9">
        <v>64</v>
      </c>
      <c r="N4" s="11">
        <v>94</v>
      </c>
      <c r="O4" s="11">
        <f t="shared" ref="O4:O5" si="2">N4*0.5</f>
        <v>47</v>
      </c>
      <c r="P4" s="11">
        <f t="shared" ref="P4:P5" si="3">G4+K4+O4</f>
        <v>94</v>
      </c>
    </row>
    <row r="5" spans="1:16">
      <c r="A5" s="9">
        <v>57</v>
      </c>
      <c r="B5" s="9" t="s">
        <v>102</v>
      </c>
      <c r="C5" s="15" t="s">
        <v>104</v>
      </c>
      <c r="D5" s="9">
        <v>125</v>
      </c>
      <c r="E5" s="9">
        <v>125</v>
      </c>
      <c r="F5" s="12">
        <f t="shared" ref="F5" si="4">D5/E5*100</f>
        <v>100</v>
      </c>
      <c r="G5" s="12">
        <f t="shared" si="0"/>
        <v>30</v>
      </c>
      <c r="H5" s="9">
        <v>125</v>
      </c>
      <c r="I5" s="9">
        <v>125</v>
      </c>
      <c r="J5" s="12">
        <f t="shared" ref="J5" si="5">H5/I5*100</f>
        <v>100</v>
      </c>
      <c r="K5" s="12">
        <f t="shared" si="1"/>
        <v>20</v>
      </c>
      <c r="L5" s="9">
        <v>125</v>
      </c>
      <c r="M5" s="9">
        <v>125</v>
      </c>
      <c r="N5" s="12">
        <f t="shared" ref="N5" si="6">L5/M5*100</f>
        <v>100</v>
      </c>
      <c r="O5" s="12">
        <f t="shared" si="2"/>
        <v>50</v>
      </c>
      <c r="P5" s="12">
        <f t="shared" si="3"/>
        <v>100</v>
      </c>
    </row>
  </sheetData>
  <mergeCells count="7">
    <mergeCell ref="P1:P2"/>
    <mergeCell ref="A1:A3"/>
    <mergeCell ref="B1:B3"/>
    <mergeCell ref="C1:C3"/>
    <mergeCell ref="D1:G1"/>
    <mergeCell ref="H1:K1"/>
    <mergeCell ref="L1:O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W200"/>
  <sheetViews>
    <sheetView topLeftCell="A109" workbookViewId="0">
      <selection activeCell="M138" sqref="M138"/>
    </sheetView>
  </sheetViews>
  <sheetFormatPr defaultRowHeight="15"/>
  <sheetData>
    <row r="1" spans="1:23">
      <c r="A1" s="46" t="s">
        <v>177</v>
      </c>
      <c r="B1" s="46" t="s">
        <v>1</v>
      </c>
      <c r="C1" s="46" t="s">
        <v>2</v>
      </c>
      <c r="D1" s="46" t="s">
        <v>178</v>
      </c>
      <c r="E1" s="79" t="s">
        <v>179</v>
      </c>
      <c r="F1" s="79"/>
      <c r="G1" s="79"/>
      <c r="H1" s="79"/>
      <c r="I1" s="79" t="s">
        <v>180</v>
      </c>
      <c r="J1" s="79"/>
      <c r="K1" s="79"/>
      <c r="L1" s="79" t="s">
        <v>181</v>
      </c>
      <c r="M1" s="79"/>
      <c r="N1" s="79"/>
      <c r="O1" s="79"/>
      <c r="P1" s="79" t="s">
        <v>182</v>
      </c>
      <c r="Q1" s="79"/>
      <c r="R1" s="79"/>
      <c r="S1" s="79"/>
      <c r="T1" s="79" t="s">
        <v>183</v>
      </c>
      <c r="U1" s="79"/>
      <c r="V1" s="79"/>
      <c r="W1" s="79"/>
    </row>
    <row r="2" spans="1:23">
      <c r="A2" s="46"/>
      <c r="B2" s="46"/>
      <c r="C2" s="46"/>
      <c r="D2" s="46"/>
      <c r="E2" s="25" t="s">
        <v>184</v>
      </c>
      <c r="F2" s="25" t="s">
        <v>185</v>
      </c>
      <c r="G2" s="25" t="s">
        <v>186</v>
      </c>
      <c r="H2" s="26" t="s">
        <v>187</v>
      </c>
      <c r="I2" s="25" t="s">
        <v>188</v>
      </c>
      <c r="J2" s="25" t="s">
        <v>189</v>
      </c>
      <c r="K2" s="26" t="s">
        <v>190</v>
      </c>
      <c r="L2" s="25" t="s">
        <v>191</v>
      </c>
      <c r="M2" s="25" t="s">
        <v>192</v>
      </c>
      <c r="N2" s="27" t="s">
        <v>193</v>
      </c>
      <c r="O2" s="28" t="s">
        <v>194</v>
      </c>
      <c r="P2" s="25" t="s">
        <v>195</v>
      </c>
      <c r="Q2" s="25" t="s">
        <v>196</v>
      </c>
      <c r="R2" s="25" t="s">
        <v>197</v>
      </c>
      <c r="S2" s="26" t="s">
        <v>198</v>
      </c>
      <c r="T2" s="25" t="s">
        <v>199</v>
      </c>
      <c r="U2" s="25" t="s">
        <v>200</v>
      </c>
      <c r="V2" s="25" t="s">
        <v>201</v>
      </c>
      <c r="W2" s="26" t="s">
        <v>202</v>
      </c>
    </row>
    <row r="3" spans="1:23">
      <c r="A3" s="46"/>
      <c r="B3" s="46"/>
      <c r="C3" s="46"/>
      <c r="D3" s="46"/>
      <c r="E3" s="29">
        <v>30</v>
      </c>
      <c r="F3" s="30">
        <v>30</v>
      </c>
      <c r="G3" s="30">
        <v>40</v>
      </c>
      <c r="H3" s="30">
        <v>100</v>
      </c>
      <c r="I3" s="29">
        <v>50</v>
      </c>
      <c r="J3" s="30">
        <v>50</v>
      </c>
      <c r="K3" s="30">
        <v>100</v>
      </c>
      <c r="L3" s="29">
        <v>30</v>
      </c>
      <c r="M3" s="30">
        <v>40</v>
      </c>
      <c r="N3" s="27">
        <v>30</v>
      </c>
      <c r="O3" s="27">
        <v>100</v>
      </c>
      <c r="P3" s="29">
        <v>40</v>
      </c>
      <c r="Q3" s="30">
        <v>40</v>
      </c>
      <c r="R3" s="30">
        <v>20</v>
      </c>
      <c r="S3" s="30">
        <v>100</v>
      </c>
      <c r="T3" s="29">
        <v>30</v>
      </c>
      <c r="U3" s="30">
        <v>20</v>
      </c>
      <c r="V3" s="30">
        <v>50</v>
      </c>
      <c r="W3" s="30">
        <v>100</v>
      </c>
    </row>
    <row r="4" spans="1:23">
      <c r="A4" s="18">
        <v>1</v>
      </c>
      <c r="B4" s="18" t="s">
        <v>25</v>
      </c>
      <c r="C4" s="18" t="s">
        <v>29</v>
      </c>
      <c r="D4" s="31">
        <f t="shared" ref="D4:D67" si="0">AVERAGE(H4,K4,O4,S4,W4)</f>
        <v>98.789999999999992</v>
      </c>
      <c r="E4" s="32">
        <f>'[1]1ОиДинфоб'!G10</f>
        <v>30</v>
      </c>
      <c r="F4" s="32">
        <f>'[1]1ОиДинфоб'!J10</f>
        <v>30</v>
      </c>
      <c r="G4" s="32">
        <f>'[1]1ОиДинфоб'!P10</f>
        <v>40</v>
      </c>
      <c r="H4" s="32">
        <f t="shared" ref="H4:H67" si="1">E4+F4+G4</f>
        <v>100</v>
      </c>
      <c r="I4" s="32">
        <f>'[1]2КомУслОц'!F11</f>
        <v>50</v>
      </c>
      <c r="J4" s="31">
        <f>'[1]2КомУслОц'!J11</f>
        <v>49.95</v>
      </c>
      <c r="K4" s="31">
        <f t="shared" ref="K4:K67" si="2">I4+J4</f>
        <v>99.95</v>
      </c>
      <c r="L4" s="18">
        <f>'[1]3УслДостИнвОц'!F10</f>
        <v>24</v>
      </c>
      <c r="M4" s="18">
        <f>'[1]3УслДостИнвОц'!I10</f>
        <v>40</v>
      </c>
      <c r="N4" s="32">
        <f>'[1]3УслДостИнвОц'!M10</f>
        <v>30</v>
      </c>
      <c r="O4" s="32">
        <f t="shared" ref="O4:O67" si="3">L4+M4+N4</f>
        <v>94</v>
      </c>
      <c r="P4" s="32">
        <f>'[1]4ДобрВежл'!H10</f>
        <v>40</v>
      </c>
      <c r="Q4" s="32">
        <f>'[1]4ДобрВежл'!L10</f>
        <v>40</v>
      </c>
      <c r="R4" s="32">
        <f>'[1]4ДобрВежл'!P10</f>
        <v>20</v>
      </c>
      <c r="S4" s="32">
        <f t="shared" ref="S4:S67" si="4">SUM(P4:R4)</f>
        <v>100</v>
      </c>
      <c r="T4" s="32">
        <f>'[1]5УдовлУсл'!H10</f>
        <v>30</v>
      </c>
      <c r="U4" s="32">
        <f>'[1]5УдовлУсл'!L10</f>
        <v>20</v>
      </c>
      <c r="V4" s="32">
        <f>'[1]5УдовлУсл'!P10</f>
        <v>50</v>
      </c>
      <c r="W4" s="32">
        <f t="shared" ref="W4:W67" si="5">SUM(T4:V4)</f>
        <v>100</v>
      </c>
    </row>
    <row r="5" spans="1:23">
      <c r="A5" s="18">
        <v>2</v>
      </c>
      <c r="B5" s="18" t="s">
        <v>25</v>
      </c>
      <c r="C5" s="18" t="s">
        <v>42</v>
      </c>
      <c r="D5" s="31">
        <f t="shared" si="0"/>
        <v>98.612000000000009</v>
      </c>
      <c r="E5" s="31">
        <f>'[1]1ОиДинфоб'!G24</f>
        <v>29.1</v>
      </c>
      <c r="F5" s="32">
        <f>'[1]1ОиДинфоб'!J24</f>
        <v>30</v>
      </c>
      <c r="G5" s="32">
        <f>'[1]1ОиДинфоб'!P24</f>
        <v>40</v>
      </c>
      <c r="H5" s="31">
        <f t="shared" si="1"/>
        <v>99.1</v>
      </c>
      <c r="I5" s="32">
        <f>'[1]2КомУслОц'!F25</f>
        <v>50</v>
      </c>
      <c r="J5" s="32">
        <f>'[1]2КомУслОц'!J25</f>
        <v>50</v>
      </c>
      <c r="K5" s="32">
        <f t="shared" si="2"/>
        <v>100</v>
      </c>
      <c r="L5" s="18">
        <f>'[1]3УслДостИнвОц'!F24</f>
        <v>24</v>
      </c>
      <c r="M5" s="18">
        <f>'[1]3УслДостИнвОц'!I24</f>
        <v>40</v>
      </c>
      <c r="N5" s="32">
        <f>'[1]3УслДостИнвОц'!M24</f>
        <v>30</v>
      </c>
      <c r="O5" s="32">
        <f t="shared" si="3"/>
        <v>94</v>
      </c>
      <c r="P5" s="31">
        <f>'[1]4ДобрВежл'!H24</f>
        <v>39.960000000000008</v>
      </c>
      <c r="Q5" s="32">
        <f>'[1]4ДобрВежл'!L24</f>
        <v>40</v>
      </c>
      <c r="R5" s="32">
        <f>'[1]4ДобрВежл'!P24</f>
        <v>20</v>
      </c>
      <c r="S5" s="31">
        <f t="shared" si="4"/>
        <v>99.960000000000008</v>
      </c>
      <c r="T5" s="32">
        <f>'[1]5УдовлУсл'!H24</f>
        <v>30</v>
      </c>
      <c r="U5" s="32">
        <f>'[1]5УдовлУсл'!L24</f>
        <v>20</v>
      </c>
      <c r="V5" s="32">
        <f>'[1]5УдовлУсл'!P24</f>
        <v>50</v>
      </c>
      <c r="W5" s="32">
        <f t="shared" si="5"/>
        <v>100</v>
      </c>
    </row>
    <row r="6" spans="1:23">
      <c r="A6" s="74">
        <v>3</v>
      </c>
      <c r="B6" s="18" t="s">
        <v>25</v>
      </c>
      <c r="C6" s="18" t="s">
        <v>27</v>
      </c>
      <c r="D6" s="31">
        <f t="shared" si="0"/>
        <v>98.517226093776046</v>
      </c>
      <c r="E6" s="31">
        <f>'[1]1ОиДинфоб'!G8</f>
        <v>29.8</v>
      </c>
      <c r="F6" s="32">
        <f>'[1]1ОиДинфоб'!J8</f>
        <v>30</v>
      </c>
      <c r="G6" s="32">
        <f>'[1]1ОиДинфоб'!P8</f>
        <v>39.91836734693878</v>
      </c>
      <c r="H6" s="31">
        <f t="shared" si="1"/>
        <v>99.718367346938777</v>
      </c>
      <c r="I6" s="32">
        <f>'[1]2КомУслОц'!F9</f>
        <v>50</v>
      </c>
      <c r="J6" s="31">
        <f>'[1]2КомУслОц'!J9</f>
        <v>49.85</v>
      </c>
      <c r="K6" s="31">
        <f t="shared" si="2"/>
        <v>99.85</v>
      </c>
      <c r="L6" s="18">
        <f>'[1]3УслДостИнвОц'!F8</f>
        <v>24</v>
      </c>
      <c r="M6" s="18">
        <f>'[1]3УслДостИнвОц'!I8</f>
        <v>40</v>
      </c>
      <c r="N6" s="31">
        <f>'[1]3УслДостИнвОц'!M8</f>
        <v>29.4</v>
      </c>
      <c r="O6" s="31">
        <f t="shared" si="3"/>
        <v>93.4</v>
      </c>
      <c r="P6" s="32">
        <f>'[1]4ДобрВежл'!H8</f>
        <v>39.7887323943662</v>
      </c>
      <c r="Q6" s="32">
        <f>'[1]4ДобрВежл'!L8</f>
        <v>39.929577464788736</v>
      </c>
      <c r="R6" s="32">
        <f>'[1]4ДобрВежл'!P8</f>
        <v>19.929453262786595</v>
      </c>
      <c r="S6" s="32">
        <f t="shared" si="4"/>
        <v>99.647763121941537</v>
      </c>
      <c r="T6" s="31">
        <f>'[1]5УдовлУсл'!H8</f>
        <v>29.97</v>
      </c>
      <c r="U6" s="32">
        <f>'[1]5УдовлУсл'!L8</f>
        <v>20</v>
      </c>
      <c r="V6" s="32">
        <f>'[1]5УдовлУсл'!P8</f>
        <v>50</v>
      </c>
      <c r="W6" s="31">
        <f t="shared" si="5"/>
        <v>99.97</v>
      </c>
    </row>
    <row r="7" spans="1:23">
      <c r="A7" s="75"/>
      <c r="B7" s="18" t="s">
        <v>203</v>
      </c>
      <c r="C7" s="18" t="s">
        <v>204</v>
      </c>
      <c r="D7" s="31">
        <f>AVERAGE(H7,K7,O7,S7,W7)</f>
        <v>98.465999999999994</v>
      </c>
      <c r="E7" s="32">
        <f>'[1]1ОиДинфоб'!G79</f>
        <v>30</v>
      </c>
      <c r="F7" s="32">
        <f>'[1]1ОиДинфоб'!J79</f>
        <v>30</v>
      </c>
      <c r="G7" s="31">
        <f>'[1]1ОиДинфоб'!P79</f>
        <v>40</v>
      </c>
      <c r="H7" s="31">
        <f>E7+F7+G7</f>
        <v>100</v>
      </c>
      <c r="I7" s="32">
        <f>'[1]2КомУслОц'!F80</f>
        <v>50</v>
      </c>
      <c r="J7" s="31">
        <f>'[1]2КомУслОц'!J80</f>
        <v>49.5</v>
      </c>
      <c r="K7" s="31">
        <f>I7+J7</f>
        <v>99.5</v>
      </c>
      <c r="L7" s="18">
        <f>'[1]3УслДостИнвОц'!F79</f>
        <v>30</v>
      </c>
      <c r="M7" s="18">
        <f>'[1]3УслДостИнвОц'!I79</f>
        <v>40</v>
      </c>
      <c r="N7" s="31">
        <f>'[1]3УслДостИнвОц'!M79</f>
        <v>23.4</v>
      </c>
      <c r="O7" s="31">
        <f>L7+M7+N7</f>
        <v>93.4</v>
      </c>
      <c r="P7" s="31">
        <f>'[1]4ДобрВежл'!H79</f>
        <v>40</v>
      </c>
      <c r="Q7" s="32">
        <f>'[1]4ДобрВежл'!L79</f>
        <v>40</v>
      </c>
      <c r="R7" s="31">
        <f>'[1]4ДобрВежл'!P79</f>
        <v>20</v>
      </c>
      <c r="S7" s="31">
        <f>SUM(P7:R7)</f>
        <v>100</v>
      </c>
      <c r="T7" s="31">
        <f>'[1]5УдовлУсл'!H79</f>
        <v>29.429999999999996</v>
      </c>
      <c r="U7" s="32">
        <f>'[1]5УдовлУсл'!L79</f>
        <v>20</v>
      </c>
      <c r="V7" s="32">
        <f>'[1]5УдовлУсл'!P79</f>
        <v>50</v>
      </c>
      <c r="W7" s="31">
        <f>SUM(T7:V7)</f>
        <v>99.429999999999993</v>
      </c>
    </row>
    <row r="8" spans="1:23">
      <c r="A8" s="74">
        <v>4</v>
      </c>
      <c r="B8" s="18" t="s">
        <v>23</v>
      </c>
      <c r="C8" s="18" t="s">
        <v>24</v>
      </c>
      <c r="D8" s="31">
        <f>AVERAGE(H8,K8,O8,S8,W8)</f>
        <v>98.335918367346935</v>
      </c>
      <c r="E8" s="31">
        <f>'[1]1ОиДинфоб'!G6</f>
        <v>29.1</v>
      </c>
      <c r="F8" s="32">
        <f>'[1]1ОиДинфоб'!J6</f>
        <v>30</v>
      </c>
      <c r="G8" s="32">
        <f>'[1]1ОиДинфоб'!P6</f>
        <v>40</v>
      </c>
      <c r="H8" s="31">
        <f>E8+F8+G8</f>
        <v>99.1</v>
      </c>
      <c r="I8" s="32">
        <f>'[1]2КомУслОц'!F7</f>
        <v>50</v>
      </c>
      <c r="J8" s="32">
        <f>'[1]2КомУслОц'!J7</f>
        <v>48.979591836734691</v>
      </c>
      <c r="K8" s="32">
        <f>I8+J8</f>
        <v>98.979591836734699</v>
      </c>
      <c r="L8" s="18">
        <f>'[1]3УслДостИнвОц'!F6</f>
        <v>24</v>
      </c>
      <c r="M8" s="18">
        <f>'[1]3УслДостИнвОц'!I6</f>
        <v>40</v>
      </c>
      <c r="N8" s="32">
        <f>'[1]3УслДостИнвОц'!M6</f>
        <v>30</v>
      </c>
      <c r="O8" s="32">
        <f>L8+M8+N8</f>
        <v>94</v>
      </c>
      <c r="P8" s="32">
        <f>'[1]4ДобрВежл'!H6</f>
        <v>40</v>
      </c>
      <c r="Q8" s="32">
        <f>'[1]4ДобрВежл'!L6</f>
        <v>40</v>
      </c>
      <c r="R8" s="31">
        <f>'[1]4ДобрВежл'!P6</f>
        <v>19.78</v>
      </c>
      <c r="S8" s="31">
        <f>SUM(P8:R8)</f>
        <v>99.78</v>
      </c>
      <c r="T8" s="32">
        <f>'[1]5УдовлУсл'!H6</f>
        <v>30</v>
      </c>
      <c r="U8" s="31">
        <f>'[1]5УдовлУсл'!L6</f>
        <v>19.82</v>
      </c>
      <c r="V8" s="32">
        <f>'[1]5УдовлУсл'!P6</f>
        <v>50</v>
      </c>
      <c r="W8" s="31">
        <f>SUM(T8:V8)</f>
        <v>99.82</v>
      </c>
    </row>
    <row r="9" spans="1:23">
      <c r="A9" s="75"/>
      <c r="B9" s="18" t="s">
        <v>205</v>
      </c>
      <c r="C9" s="18" t="s">
        <v>206</v>
      </c>
      <c r="D9" s="31">
        <f t="shared" si="0"/>
        <v>98.336787878787888</v>
      </c>
      <c r="E9" s="31">
        <f>'[1]1ОиДинфоб'!G98</f>
        <v>26.6</v>
      </c>
      <c r="F9" s="32">
        <f>'[1]1ОиДинфоб'!J98</f>
        <v>30</v>
      </c>
      <c r="G9" s="32">
        <f>'[1]1ОиДинфоб'!P98</f>
        <v>39.767441860465119</v>
      </c>
      <c r="H9" s="31">
        <v>96.3</v>
      </c>
      <c r="I9" s="32">
        <f>'[1]2КомУслОц'!F99</f>
        <v>50</v>
      </c>
      <c r="J9" s="31">
        <f>'[1]2КомУслОц'!J99</f>
        <v>49.5</v>
      </c>
      <c r="K9" s="31">
        <f t="shared" si="2"/>
        <v>99.5</v>
      </c>
      <c r="L9" s="18">
        <f>'[1]3УслДостИнвОц'!F98</f>
        <v>30</v>
      </c>
      <c r="M9" s="18">
        <f>'[1]3УслДостИнвОц'!I98</f>
        <v>40</v>
      </c>
      <c r="N9" s="32">
        <f>'[1]3УслДостИнвОц'!M98</f>
        <v>30</v>
      </c>
      <c r="O9" s="32">
        <f t="shared" si="3"/>
        <v>100</v>
      </c>
      <c r="P9" s="32">
        <f>'[1]4ДобрВежл'!H98</f>
        <v>40</v>
      </c>
      <c r="Q9" s="32">
        <f>'[1]4ДобрВежл'!L98</f>
        <v>39.595959595959599</v>
      </c>
      <c r="R9" s="32">
        <f>'[1]4ДобрВежл'!P98</f>
        <v>19.797979797979799</v>
      </c>
      <c r="S9" s="32">
        <f t="shared" si="4"/>
        <v>99.393939393939405</v>
      </c>
      <c r="T9" s="31">
        <f>'[1]5УдовлУсл'!H98</f>
        <v>28.74</v>
      </c>
      <c r="U9" s="31">
        <f>'[1]5УдовлУсл'!L98</f>
        <v>19.200000000000003</v>
      </c>
      <c r="V9" s="31">
        <f>'[1]5УдовлУсл'!P98</f>
        <v>48.55</v>
      </c>
      <c r="W9" s="31">
        <f t="shared" si="5"/>
        <v>96.49</v>
      </c>
    </row>
    <row r="10" spans="1:23">
      <c r="A10" s="74">
        <v>5</v>
      </c>
      <c r="B10" s="18" t="s">
        <v>25</v>
      </c>
      <c r="C10" s="18" t="s">
        <v>28</v>
      </c>
      <c r="D10" s="31">
        <f>AVERAGE(H10,K10,O10,S10,W10)</f>
        <v>98.183164414726448</v>
      </c>
      <c r="E10" s="31">
        <f>'[1]1ОиДинфоб'!G9</f>
        <v>29.1</v>
      </c>
      <c r="F10" s="32">
        <f>'[1]1ОиДинфоб'!J9</f>
        <v>30</v>
      </c>
      <c r="G10" s="31">
        <f>'[1]1ОиДинфоб'!P9</f>
        <v>39.200000000000003</v>
      </c>
      <c r="H10" s="31">
        <f>E10+F10+G10</f>
        <v>98.300000000000011</v>
      </c>
      <c r="I10" s="32">
        <f>'[1]2КомУслОц'!F10</f>
        <v>50</v>
      </c>
      <c r="J10" s="31">
        <f>'[1]2КомУслОц'!J10</f>
        <v>49.5</v>
      </c>
      <c r="K10" s="31">
        <f>I10+J10</f>
        <v>99.5</v>
      </c>
      <c r="L10" s="18">
        <f>'[1]3УслДостИнвОц'!F9</f>
        <v>24</v>
      </c>
      <c r="M10" s="18">
        <f>'[1]3УслДостИнвОц'!I9</f>
        <v>40</v>
      </c>
      <c r="N10" s="32">
        <f>'[1]3УслДостИнвОц'!M9</f>
        <v>30</v>
      </c>
      <c r="O10" s="32">
        <f>L10+M10+N10</f>
        <v>94</v>
      </c>
      <c r="P10" s="32">
        <f>'[1]4ДобрВежл'!H9</f>
        <v>39.488817891373799</v>
      </c>
      <c r="Q10" s="32">
        <f>'[1]4ДобрВежл'!L9</f>
        <v>40</v>
      </c>
      <c r="R10" s="32">
        <f>'[1]4ДобрВежл'!P9</f>
        <v>19.864406779661017</v>
      </c>
      <c r="S10" s="32">
        <f>SUM(P10:R10)</f>
        <v>99.353224671034809</v>
      </c>
      <c r="T10" s="32">
        <f>'[1]5УдовлУсл'!H9</f>
        <v>29.902597402597401</v>
      </c>
      <c r="U10" s="31">
        <f>'[1]5УдовлУсл'!L9</f>
        <v>19.86</v>
      </c>
      <c r="V10" s="32">
        <f>'[1]5УдовлУсл'!P9</f>
        <v>50</v>
      </c>
      <c r="W10" s="31">
        <f>SUM(T10:V10)</f>
        <v>99.762597402597407</v>
      </c>
    </row>
    <row r="11" spans="1:23">
      <c r="A11" s="75"/>
      <c r="B11" s="18" t="s">
        <v>207</v>
      </c>
      <c r="C11" s="18" t="s">
        <v>208</v>
      </c>
      <c r="D11" s="31">
        <f t="shared" si="0"/>
        <v>98.152370370370377</v>
      </c>
      <c r="E11" s="31">
        <f>'[1]1ОиДинфоб'!G72</f>
        <v>29.8</v>
      </c>
      <c r="F11" s="32">
        <f>'[1]1ОиДинфоб'!J72</f>
        <v>30</v>
      </c>
      <c r="G11" s="32">
        <f>'[1]1ОиДинфоб'!P72</f>
        <v>39.851851851851848</v>
      </c>
      <c r="H11" s="31">
        <f t="shared" si="1"/>
        <v>99.651851851851845</v>
      </c>
      <c r="I11" s="32">
        <f>'[1]2КомУслОц'!F73</f>
        <v>50</v>
      </c>
      <c r="J11" s="31">
        <f>'[1]2КомУслОц'!J73</f>
        <v>48</v>
      </c>
      <c r="K11" s="31">
        <f t="shared" si="2"/>
        <v>98</v>
      </c>
      <c r="L11" s="18">
        <f>'[1]3УслДостИнвОц'!F72</f>
        <v>24</v>
      </c>
      <c r="M11" s="18">
        <f>'[1]3УслДостИнвОц'!I72</f>
        <v>40</v>
      </c>
      <c r="N11" s="32">
        <f>'[1]3УслДостИнвОц'!M72</f>
        <v>30</v>
      </c>
      <c r="O11" s="32">
        <f t="shared" si="3"/>
        <v>94</v>
      </c>
      <c r="P11" s="32">
        <f>'[1]4ДобрВежл'!H72</f>
        <v>40</v>
      </c>
      <c r="Q11" s="32">
        <f>'[1]4ДобрВежл'!L72</f>
        <v>40</v>
      </c>
      <c r="R11" s="31">
        <f>'[1]4ДобрВежл'!P72</f>
        <v>19.78</v>
      </c>
      <c r="S11" s="31">
        <f t="shared" si="4"/>
        <v>99.78</v>
      </c>
      <c r="T11" s="31">
        <f>'[1]5УдовлУсл'!H72</f>
        <v>29.79</v>
      </c>
      <c r="U11" s="31">
        <f>'[1]5УдовлУсл'!L72</f>
        <v>19.540000000000003</v>
      </c>
      <c r="V11" s="32">
        <f>'[1]5УдовлУсл'!P72</f>
        <v>50</v>
      </c>
      <c r="W11" s="31">
        <f t="shared" si="5"/>
        <v>99.33</v>
      </c>
    </row>
    <row r="12" spans="1:23">
      <c r="A12" s="18">
        <v>6</v>
      </c>
      <c r="B12" s="18" t="s">
        <v>91</v>
      </c>
      <c r="C12" s="18" t="s">
        <v>92</v>
      </c>
      <c r="D12" s="31">
        <f t="shared" si="0"/>
        <v>98.144943836663131</v>
      </c>
      <c r="E12" s="32">
        <f>'[1]1ОиДинфоб'!G53</f>
        <v>24.678030303030301</v>
      </c>
      <c r="F12" s="32">
        <f>'[1]1ОиДинфоб'!J53</f>
        <v>30</v>
      </c>
      <c r="G12" s="32">
        <f>'[1]1ОиДинфоб'!P53</f>
        <v>39.792746113989637</v>
      </c>
      <c r="H12" s="32">
        <f t="shared" si="1"/>
        <v>94.470776417019934</v>
      </c>
      <c r="I12" s="32">
        <f>'[1]2КомУслОц'!F54</f>
        <v>50</v>
      </c>
      <c r="J12" s="32">
        <f>'[1]2КомУслОц'!J54</f>
        <v>49.034749034749034</v>
      </c>
      <c r="K12" s="32">
        <f t="shared" si="2"/>
        <v>99.034749034749041</v>
      </c>
      <c r="L12" s="18">
        <f>'[1]3УслДостИнвОц'!F53</f>
        <v>30</v>
      </c>
      <c r="M12" s="18">
        <f>'[1]3УслДостИнвОц'!I53</f>
        <v>40</v>
      </c>
      <c r="N12" s="32">
        <f>'[1]3УслДостИнвОц'!M53</f>
        <v>28.235294117647054</v>
      </c>
      <c r="O12" s="32">
        <f t="shared" si="3"/>
        <v>98.235294117647058</v>
      </c>
      <c r="P12" s="32">
        <f>'[1]4ДобрВежл'!H53</f>
        <v>40</v>
      </c>
      <c r="Q12" s="32">
        <f>'[1]4ДобрВежл'!L53</f>
        <v>40</v>
      </c>
      <c r="R12" s="32">
        <f>'[1]4ДобрВежл'!P53</f>
        <v>19.613899613899616</v>
      </c>
      <c r="S12" s="32">
        <f t="shared" si="4"/>
        <v>99.613899613899619</v>
      </c>
      <c r="T12" s="32">
        <f>'[1]5УдовлУсл'!H53</f>
        <v>30</v>
      </c>
      <c r="U12" s="31">
        <f>'[1]5УдовлУсл'!L53</f>
        <v>19.82</v>
      </c>
      <c r="V12" s="31">
        <f>'[1]5УдовлУсл'!P53</f>
        <v>49.55</v>
      </c>
      <c r="W12" s="31">
        <f t="shared" si="5"/>
        <v>99.37</v>
      </c>
    </row>
    <row r="13" spans="1:23">
      <c r="A13" s="18">
        <v>7</v>
      </c>
      <c r="B13" s="18" t="s">
        <v>21</v>
      </c>
      <c r="C13" s="18" t="s">
        <v>22</v>
      </c>
      <c r="D13" s="31">
        <f t="shared" si="0"/>
        <v>97.603383652533736</v>
      </c>
      <c r="E13" s="31">
        <f>'[1]1ОиДинфоб'!G5</f>
        <v>27.8</v>
      </c>
      <c r="F13" s="32">
        <f>'[1]1ОиДинфоб'!J5</f>
        <v>30</v>
      </c>
      <c r="G13" s="32">
        <f>'[1]1ОиДинфоб'!P5</f>
        <v>39.777687493437902</v>
      </c>
      <c r="H13" s="32">
        <f t="shared" si="1"/>
        <v>97.577687493437907</v>
      </c>
      <c r="I13" s="32">
        <f>'[1]2КомУслОц'!F6</f>
        <v>50</v>
      </c>
      <c r="J13" s="32">
        <f>'[1]2КомУслОц'!J6</f>
        <v>49.519230769230774</v>
      </c>
      <c r="K13" s="32">
        <f t="shared" si="2"/>
        <v>99.519230769230774</v>
      </c>
      <c r="L13" s="18">
        <f>'[1]3УслДостИнвОц'!F5</f>
        <v>24</v>
      </c>
      <c r="M13" s="18">
        <f>'[1]3УслДостИнвОц'!I5</f>
        <v>40</v>
      </c>
      <c r="N13" s="31">
        <f>'[1]3УслДостИнвОц'!M5</f>
        <v>29.099999999999998</v>
      </c>
      <c r="O13" s="31">
        <f t="shared" si="3"/>
        <v>93.1</v>
      </c>
      <c r="P13" s="31">
        <f>'[1]4ДобрВежл'!H5</f>
        <v>39.6</v>
      </c>
      <c r="Q13" s="31">
        <f>'[1]4ДобрВежл'!L5</f>
        <v>39.6</v>
      </c>
      <c r="R13" s="31">
        <f>'[1]4ДобрВежл'!P5</f>
        <v>19.600000000000001</v>
      </c>
      <c r="S13" s="31">
        <f t="shared" si="4"/>
        <v>98.800000000000011</v>
      </c>
      <c r="T13" s="31">
        <f>'[1]5УдовлУсл'!H5</f>
        <v>29.79</v>
      </c>
      <c r="U13" s="31">
        <f>'[1]5УдовлУсл'!L5</f>
        <v>19.78</v>
      </c>
      <c r="V13" s="31">
        <f>'[1]5УдовлУсл'!P5</f>
        <v>49.45</v>
      </c>
      <c r="W13" s="31">
        <f t="shared" si="5"/>
        <v>99.02000000000001</v>
      </c>
    </row>
    <row r="14" spans="1:23">
      <c r="A14" s="74">
        <v>8</v>
      </c>
      <c r="B14" s="18" t="s">
        <v>67</v>
      </c>
      <c r="C14" s="18" t="s">
        <v>68</v>
      </c>
      <c r="D14" s="31">
        <f t="shared" si="0"/>
        <v>96.903852448021468</v>
      </c>
      <c r="E14" s="32">
        <f>'[1]1ОиДинфоб'!G41</f>
        <v>23.880952380952383</v>
      </c>
      <c r="F14" s="32">
        <f>'[1]1ОиДинфоб'!J41</f>
        <v>30</v>
      </c>
      <c r="G14" s="32">
        <f>'[1]1ОиДинфоб'!P41</f>
        <v>39.718309859154935</v>
      </c>
      <c r="H14" s="32">
        <f t="shared" si="1"/>
        <v>93.599262240107322</v>
      </c>
      <c r="I14" s="32">
        <f>'[1]2КомУслОц'!F42</f>
        <v>50</v>
      </c>
      <c r="J14" s="31">
        <f>'[1]2КомУслОц'!J42</f>
        <v>48.5</v>
      </c>
      <c r="K14" s="31">
        <f t="shared" si="2"/>
        <v>98.5</v>
      </c>
      <c r="L14" s="18">
        <f>'[1]3УслДостИнвОц'!F41</f>
        <v>24</v>
      </c>
      <c r="M14" s="18">
        <f>'[1]3УслДостИнвОц'!I41</f>
        <v>40</v>
      </c>
      <c r="N14" s="32">
        <f>'[1]3УслДостИнвОц'!M41</f>
        <v>30</v>
      </c>
      <c r="O14" s="32">
        <f t="shared" si="3"/>
        <v>94</v>
      </c>
      <c r="P14" s="32">
        <f>'[1]4ДобрВежл'!H41</f>
        <v>40</v>
      </c>
      <c r="Q14" s="31">
        <f>'[1]4ДобрВежл'!L41</f>
        <v>39.200000000000003</v>
      </c>
      <c r="R14" s="31">
        <f>'[1]4ДобрВежл'!P41</f>
        <v>19.600000000000001</v>
      </c>
      <c r="S14" s="31">
        <f t="shared" si="4"/>
        <v>98.800000000000011</v>
      </c>
      <c r="T14" s="32">
        <f>'[1]5УдовлУсл'!H41</f>
        <v>30</v>
      </c>
      <c r="U14" s="31">
        <f>'[1]5УдовлУсл'!L41</f>
        <v>19.62</v>
      </c>
      <c r="V14" s="32">
        <f>'[1]5УдовлУсл'!P41</f>
        <v>50</v>
      </c>
      <c r="W14" s="31">
        <f t="shared" si="5"/>
        <v>99.62</v>
      </c>
    </row>
    <row r="15" spans="1:23">
      <c r="A15" s="75"/>
      <c r="B15" s="18" t="s">
        <v>73</v>
      </c>
      <c r="C15" s="18" t="s">
        <v>74</v>
      </c>
      <c r="D15" s="31">
        <f t="shared" si="0"/>
        <v>96.912000000000006</v>
      </c>
      <c r="E15" s="31">
        <f>'[1]1ОиДинфоб'!G44</f>
        <v>23.1</v>
      </c>
      <c r="F15" s="32">
        <f>'[1]1ОиДинфоб'!J44</f>
        <v>30</v>
      </c>
      <c r="G15" s="32">
        <f>'[1]1ОиДинфоб'!P44</f>
        <v>40</v>
      </c>
      <c r="H15" s="31">
        <f t="shared" si="1"/>
        <v>93.1</v>
      </c>
      <c r="I15" s="32">
        <f>'[1]2КомУслОц'!F45</f>
        <v>50</v>
      </c>
      <c r="J15" s="31">
        <f>'[1]2КомУслОц'!J45</f>
        <v>49.5</v>
      </c>
      <c r="K15" s="31">
        <f t="shared" si="2"/>
        <v>99.5</v>
      </c>
      <c r="L15" s="18">
        <f>'[1]3УслДостИнвОц'!F44</f>
        <v>24</v>
      </c>
      <c r="M15" s="18">
        <f>'[1]3УслДостИнвОц'!I44</f>
        <v>40</v>
      </c>
      <c r="N15" s="32">
        <f>'[1]3УслДостИнвОц'!M44</f>
        <v>30</v>
      </c>
      <c r="O15" s="32">
        <f t="shared" si="3"/>
        <v>94</v>
      </c>
      <c r="P15" s="31">
        <f>'[1]4ДобрВежл'!H44</f>
        <v>39.6</v>
      </c>
      <c r="Q15" s="32">
        <f>'[1]4ДобрВежл'!L44</f>
        <v>40</v>
      </c>
      <c r="R15" s="31">
        <f>'[1]4ДобрВежл'!P44</f>
        <v>19.580000000000002</v>
      </c>
      <c r="S15" s="31">
        <f t="shared" si="4"/>
        <v>99.179999999999993</v>
      </c>
      <c r="T15" s="31">
        <f>'[1]5УдовлУсл'!H44</f>
        <v>29.7</v>
      </c>
      <c r="U15" s="31">
        <f>'[1]5УдовлУсл'!L44</f>
        <v>19.580000000000002</v>
      </c>
      <c r="V15" s="31">
        <f>'[1]5УдовлУсл'!P44</f>
        <v>49.5</v>
      </c>
      <c r="W15" s="31">
        <f t="shared" si="5"/>
        <v>98.78</v>
      </c>
    </row>
    <row r="16" spans="1:23">
      <c r="A16" s="18">
        <v>9</v>
      </c>
      <c r="B16" s="18" t="s">
        <v>71</v>
      </c>
      <c r="C16" s="18" t="s">
        <v>72</v>
      </c>
      <c r="D16" s="31">
        <f t="shared" si="0"/>
        <v>96.709573416626043</v>
      </c>
      <c r="E16" s="32">
        <f>'[1]1ОиДинфоб'!G43</f>
        <v>27.846889952153109</v>
      </c>
      <c r="F16" s="32">
        <f>'[1]1ОиДинфоб'!J43</f>
        <v>27</v>
      </c>
      <c r="G16" s="32">
        <f>'[1]1ОиДинфоб'!P43</f>
        <v>39.630977130977129</v>
      </c>
      <c r="H16" s="32">
        <f t="shared" si="1"/>
        <v>94.477867083130235</v>
      </c>
      <c r="I16" s="32">
        <f>'[1]2КомУслОц'!F44</f>
        <v>50</v>
      </c>
      <c r="J16" s="31">
        <f>'[1]2КомУслОц'!J44</f>
        <v>49</v>
      </c>
      <c r="K16" s="31">
        <f t="shared" si="2"/>
        <v>99</v>
      </c>
      <c r="L16" s="18">
        <f>'[1]3УслДостИнвОц'!F43</f>
        <v>30</v>
      </c>
      <c r="M16" s="18">
        <f>'[1]3УслДостИнвОц'!I43</f>
        <v>32</v>
      </c>
      <c r="N16" s="32">
        <f>'[1]3УслДостИнвОц'!M43</f>
        <v>30</v>
      </c>
      <c r="O16" s="32">
        <f t="shared" si="3"/>
        <v>92</v>
      </c>
      <c r="P16" s="31">
        <f>'[1]4ДобрВежл'!H43</f>
        <v>39.72</v>
      </c>
      <c r="Q16" s="32">
        <f>'[1]4ДобрВежл'!L43</f>
        <v>40</v>
      </c>
      <c r="R16" s="31">
        <f>'[1]4ДобрВежл'!P43</f>
        <v>19.32</v>
      </c>
      <c r="S16" s="31">
        <f t="shared" si="4"/>
        <v>99.039999999999992</v>
      </c>
      <c r="T16" s="31">
        <f>'[1]5УдовлУсл'!H43</f>
        <v>29.7</v>
      </c>
      <c r="U16" s="31">
        <f>'[1]5УдовлУсл'!L43</f>
        <v>19.680000000000003</v>
      </c>
      <c r="V16" s="31">
        <f>'[1]5УдовлУсл'!P43</f>
        <v>49.65</v>
      </c>
      <c r="W16" s="31">
        <f t="shared" si="5"/>
        <v>99.03</v>
      </c>
    </row>
    <row r="17" spans="1:23">
      <c r="A17" s="18">
        <v>10</v>
      </c>
      <c r="B17" s="18" t="s">
        <v>77</v>
      </c>
      <c r="C17" s="18" t="s">
        <v>176</v>
      </c>
      <c r="D17" s="31">
        <f t="shared" si="0"/>
        <v>95.597704432969095</v>
      </c>
      <c r="E17" s="31">
        <f>'[1]1ОиДинфоб'!G46</f>
        <v>28.2</v>
      </c>
      <c r="F17" s="32">
        <f>'[1]1ОиДинфоб'!J46</f>
        <v>30</v>
      </c>
      <c r="G17" s="32">
        <f>'[1]1ОиДинфоб'!P46</f>
        <v>39.96615905245347</v>
      </c>
      <c r="H17" s="31">
        <f t="shared" si="1"/>
        <v>98.16615905245348</v>
      </c>
      <c r="I17" s="32">
        <f>'[1]2КомУслОц'!F47</f>
        <v>50</v>
      </c>
      <c r="J17" s="31">
        <f>'[1]2КомУслОц'!J47</f>
        <v>49.95</v>
      </c>
      <c r="K17" s="31">
        <f t="shared" si="2"/>
        <v>99.95</v>
      </c>
      <c r="L17" s="18">
        <f>'[1]3УслДостИнвОц'!F46</f>
        <v>18</v>
      </c>
      <c r="M17" s="18">
        <f>'[1]3УслДостИнвОц'!I46</f>
        <v>32</v>
      </c>
      <c r="N17" s="32">
        <f>'[1]3УслДостИнвОц'!M46</f>
        <v>30</v>
      </c>
      <c r="O17" s="32">
        <f t="shared" si="3"/>
        <v>80</v>
      </c>
      <c r="P17" s="31">
        <f>'[1]4ДобрВежл'!H46</f>
        <v>39.942363112391931</v>
      </c>
      <c r="Q17" s="31">
        <f>'[1]4ДобрВежл'!L46</f>
        <v>39.960000000000008</v>
      </c>
      <c r="R17" s="31">
        <f>'[1]4ДобрВежл'!P46</f>
        <v>19.980000000000004</v>
      </c>
      <c r="S17" s="31">
        <f t="shared" si="4"/>
        <v>99.882363112391943</v>
      </c>
      <c r="T17" s="31">
        <f>'[1]5УдовлУсл'!H46</f>
        <v>29.996999999999996</v>
      </c>
      <c r="U17" s="31">
        <f>'[1]5УдовлУсл'!L46</f>
        <v>19.998000000000001</v>
      </c>
      <c r="V17" s="31">
        <f>'[1]5УдовлУсл'!P46</f>
        <v>49.994999999999997</v>
      </c>
      <c r="W17" s="31">
        <f t="shared" si="5"/>
        <v>99.99</v>
      </c>
    </row>
    <row r="18" spans="1:23">
      <c r="A18" s="18">
        <v>11</v>
      </c>
      <c r="B18" s="18" t="s">
        <v>49</v>
      </c>
      <c r="C18" s="18" t="s">
        <v>51</v>
      </c>
      <c r="D18" s="31">
        <f t="shared" si="0"/>
        <v>94.910516124538546</v>
      </c>
      <c r="E18" s="31">
        <f>'[1]1ОиДинфоб'!G32</f>
        <v>28</v>
      </c>
      <c r="F18" s="32">
        <f>'[1]1ОиДинфоб'!J32</f>
        <v>30</v>
      </c>
      <c r="G18" s="32">
        <f>'[1]1ОиДинфоб'!P32</f>
        <v>39.53387755102041</v>
      </c>
      <c r="H18" s="31">
        <f t="shared" si="1"/>
        <v>97.53387755102041</v>
      </c>
      <c r="I18" s="32">
        <f>'[1]2КомУслОц'!F33</f>
        <v>50</v>
      </c>
      <c r="J18" s="32">
        <f>'[1]2КомУслОц'!J33</f>
        <v>50</v>
      </c>
      <c r="K18" s="32">
        <f t="shared" si="2"/>
        <v>100</v>
      </c>
      <c r="L18" s="18">
        <f>'[1]3УслДостИнвОц'!F32</f>
        <v>18</v>
      </c>
      <c r="M18" s="18">
        <f>'[1]3УслДостИнвОц'!I32</f>
        <v>32</v>
      </c>
      <c r="N18" s="31">
        <f>'[1]3УслДостИнвОц'!M32</f>
        <v>27.599999999999998</v>
      </c>
      <c r="O18" s="31">
        <f t="shared" si="3"/>
        <v>77.599999999999994</v>
      </c>
      <c r="P18" s="32">
        <f>'[1]4ДобрВежл'!H32</f>
        <v>39.863481228668945</v>
      </c>
      <c r="Q18" s="32">
        <f>'[1]4ДобрВежл'!L32</f>
        <v>40</v>
      </c>
      <c r="R18" s="32">
        <f>'[1]4ДобрВежл'!P32</f>
        <v>19.795221843003414</v>
      </c>
      <c r="S18" s="32">
        <f t="shared" si="4"/>
        <v>99.658703071672363</v>
      </c>
      <c r="T18" s="32">
        <f>'[1]5УдовлУсл'!H32</f>
        <v>29.759999999999998</v>
      </c>
      <c r="U18" s="32">
        <f>'[1]5УдовлУсл'!L32</f>
        <v>20</v>
      </c>
      <c r="V18" s="32">
        <f>'[1]5УдовлУсл'!P32</f>
        <v>50</v>
      </c>
      <c r="W18" s="32">
        <f t="shared" si="5"/>
        <v>99.759999999999991</v>
      </c>
    </row>
    <row r="19" spans="1:23">
      <c r="A19" s="18">
        <v>12</v>
      </c>
      <c r="B19" s="18" t="s">
        <v>95</v>
      </c>
      <c r="C19" s="18" t="s">
        <v>96</v>
      </c>
      <c r="D19" s="31">
        <f t="shared" si="0"/>
        <v>94.647163763066203</v>
      </c>
      <c r="E19" s="31">
        <f>'[1]1ОиДинфоб'!G55</f>
        <v>20.399999999999999</v>
      </c>
      <c r="F19" s="32">
        <f>'[1]1ОиДинфоб'!J55</f>
        <v>30</v>
      </c>
      <c r="G19" s="31">
        <f>'[1]1ОиДинфоб'!P55</f>
        <v>39.6</v>
      </c>
      <c r="H19" s="31">
        <f t="shared" si="1"/>
        <v>90</v>
      </c>
      <c r="I19" s="32">
        <f>'[1]2КомУслОц'!F56</f>
        <v>50</v>
      </c>
      <c r="J19" s="32">
        <f>'[1]2КомУслОц'!J56</f>
        <v>48.954703832752614</v>
      </c>
      <c r="K19" s="32">
        <f t="shared" si="2"/>
        <v>98.954703832752614</v>
      </c>
      <c r="L19" s="18">
        <f>'[1]3УслДостИнвОц'!F55</f>
        <v>24</v>
      </c>
      <c r="M19" s="18">
        <f>'[1]3УслДостИнвОц'!I55</f>
        <v>32</v>
      </c>
      <c r="N19" s="32">
        <f>'[1]3УслДостИнвОц'!M55</f>
        <v>30</v>
      </c>
      <c r="O19" s="32">
        <f t="shared" si="3"/>
        <v>86</v>
      </c>
      <c r="P19" s="32">
        <f>'[1]4ДобрВежл'!H55</f>
        <v>39.303135888501743</v>
      </c>
      <c r="Q19" s="32">
        <f>'[1]4ДобрВежл'!L55</f>
        <v>39.860627177700351</v>
      </c>
      <c r="R19" s="32">
        <f>'[1]4ДобрВежл'!P55</f>
        <v>19.651567944250871</v>
      </c>
      <c r="S19" s="32">
        <f t="shared" si="4"/>
        <v>98.815331010452965</v>
      </c>
      <c r="T19" s="31">
        <f>'[1]5УдовлУсл'!H55</f>
        <v>29.82</v>
      </c>
      <c r="U19" s="31">
        <f>'[1]5УдовлУсл'!L55</f>
        <v>19.82</v>
      </c>
      <c r="V19" s="32">
        <f>'[1]5УдовлУсл'!P55</f>
        <v>49.825783972125436</v>
      </c>
      <c r="W19" s="31">
        <f t="shared" si="5"/>
        <v>99.465783972125436</v>
      </c>
    </row>
    <row r="20" spans="1:23">
      <c r="A20" s="18">
        <v>13</v>
      </c>
      <c r="B20" s="18" t="s">
        <v>209</v>
      </c>
      <c r="C20" s="18" t="s">
        <v>210</v>
      </c>
      <c r="D20" s="31">
        <f t="shared" si="0"/>
        <v>94.523957446808524</v>
      </c>
      <c r="E20" s="31">
        <f>'[1]1ОиДинфоб'!G87</f>
        <v>28.1</v>
      </c>
      <c r="F20" s="32">
        <f>'[1]1ОиДинфоб'!J87</f>
        <v>18</v>
      </c>
      <c r="G20" s="32">
        <f>'[1]1ОиДинфоб'!P87</f>
        <v>39.829787234042556</v>
      </c>
      <c r="H20" s="31">
        <f t="shared" si="1"/>
        <v>85.92978723404255</v>
      </c>
      <c r="I20" s="32">
        <f>'[1]2КомУслОц'!F88</f>
        <v>50</v>
      </c>
      <c r="J20" s="32">
        <f>'[1]2КомУслОц'!J88</f>
        <v>50</v>
      </c>
      <c r="K20" s="32">
        <f t="shared" si="2"/>
        <v>100</v>
      </c>
      <c r="L20" s="18">
        <f>'[1]3УслДостИнвОц'!F87</f>
        <v>18</v>
      </c>
      <c r="M20" s="18">
        <f>'[1]3УслДостИнвОц'!I87</f>
        <v>40</v>
      </c>
      <c r="N20" s="32">
        <f>'[1]3УслДостИнвОц'!M87</f>
        <v>30</v>
      </c>
      <c r="O20" s="32">
        <f t="shared" si="3"/>
        <v>88</v>
      </c>
      <c r="P20" s="31">
        <f>'[1]4ДобрВежл'!H87</f>
        <v>39.56</v>
      </c>
      <c r="Q20" s="31">
        <f>'[1]4ДобрВежл'!L87</f>
        <v>39.800000000000004</v>
      </c>
      <c r="R20" s="31">
        <f>'[1]4ДобрВежл'!P87</f>
        <v>19.680000000000003</v>
      </c>
      <c r="S20" s="31">
        <f t="shared" si="4"/>
        <v>99.04000000000002</v>
      </c>
      <c r="T20" s="32">
        <f>'[1]5УдовлУсл'!H87</f>
        <v>30</v>
      </c>
      <c r="U20" s="31">
        <f>'[1]5УдовлУсл'!L87</f>
        <v>19.900000000000002</v>
      </c>
      <c r="V20" s="31">
        <f>'[1]5УдовлУсл'!P87</f>
        <v>49.75</v>
      </c>
      <c r="W20" s="31">
        <f t="shared" si="5"/>
        <v>99.65</v>
      </c>
    </row>
    <row r="21" spans="1:23">
      <c r="A21" s="18">
        <v>14</v>
      </c>
      <c r="B21" s="18" t="s">
        <v>25</v>
      </c>
      <c r="C21" s="18" t="s">
        <v>43</v>
      </c>
      <c r="D21" s="31">
        <f t="shared" si="0"/>
        <v>94.352739048007933</v>
      </c>
      <c r="E21" s="31">
        <f>'[1]1ОиДинфоб'!G25</f>
        <v>25.1</v>
      </c>
      <c r="F21" s="32">
        <f>'[1]1ОиДинфоб'!J25</f>
        <v>30</v>
      </c>
      <c r="G21" s="32">
        <f>'[1]1ОиДинфоб'!P25</f>
        <v>39.847830261136721</v>
      </c>
      <c r="H21" s="31">
        <f t="shared" si="1"/>
        <v>94.947830261136716</v>
      </c>
      <c r="I21" s="32">
        <f>'[1]2КомУслОц'!F26</f>
        <v>50</v>
      </c>
      <c r="J21" s="31">
        <f>'[1]2КомУслОц'!J26</f>
        <v>49.5</v>
      </c>
      <c r="K21" s="31">
        <f t="shared" si="2"/>
        <v>99.5</v>
      </c>
      <c r="L21" s="18">
        <f>'[1]3УслДостИнвОц'!F25</f>
        <v>24</v>
      </c>
      <c r="M21" s="18">
        <f>'[1]3УслДостИнвОц'!I25</f>
        <v>24</v>
      </c>
      <c r="N21" s="32">
        <f>'[1]3УслДостИнвОц'!M25</f>
        <v>30</v>
      </c>
      <c r="O21" s="32">
        <f t="shared" si="3"/>
        <v>78</v>
      </c>
      <c r="P21" s="31">
        <f>'[1]4ДобрВежл'!H25</f>
        <v>39.92</v>
      </c>
      <c r="Q21" s="31">
        <f>'[1]4ДобрВежл'!L25</f>
        <v>39.960000000000008</v>
      </c>
      <c r="R21" s="31">
        <f>'[1]4ДобрВежл'!P25</f>
        <v>19.900000000000002</v>
      </c>
      <c r="S21" s="31">
        <f t="shared" si="4"/>
        <v>99.780000000000015</v>
      </c>
      <c r="T21" s="32">
        <f>'[1]5УдовлУсл'!H25</f>
        <v>29.810126582278478</v>
      </c>
      <c r="U21" s="32">
        <f>'[1]5УдовлУсл'!L25</f>
        <v>19.831223628691987</v>
      </c>
      <c r="V21" s="32">
        <f>'[1]5УдовлУсл'!P25</f>
        <v>49.894514767932492</v>
      </c>
      <c r="W21" s="32">
        <f t="shared" si="5"/>
        <v>99.535864978902964</v>
      </c>
    </row>
    <row r="22" spans="1:23">
      <c r="A22" s="18">
        <v>15</v>
      </c>
      <c r="B22" s="18" t="s">
        <v>211</v>
      </c>
      <c r="C22" s="18" t="s">
        <v>212</v>
      </c>
      <c r="D22" s="31">
        <f t="shared" si="0"/>
        <v>94.14082656647679</v>
      </c>
      <c r="E22" s="32">
        <f>'[1]1ОиДинфоб'!G96</f>
        <v>24.121621621621621</v>
      </c>
      <c r="F22" s="32">
        <f>'[1]1ОиДинфоб'!J96</f>
        <v>30</v>
      </c>
      <c r="G22" s="32">
        <f>'[1]1ОиДинфоб'!P96</f>
        <v>39.5</v>
      </c>
      <c r="H22" s="32">
        <f t="shared" si="1"/>
        <v>93.621621621621614</v>
      </c>
      <c r="I22" s="32">
        <f>'[1]2КомУслОц'!F97</f>
        <v>50</v>
      </c>
      <c r="J22" s="32">
        <f>'[1]2КомУслОц'!J97</f>
        <v>50</v>
      </c>
      <c r="K22" s="32">
        <f t="shared" si="2"/>
        <v>100</v>
      </c>
      <c r="L22" s="18">
        <f>'[1]3УслДостИнвОц'!F96</f>
        <v>24</v>
      </c>
      <c r="M22" s="33">
        <f>'[1]3УслДостИнвОц'!I96</f>
        <v>24</v>
      </c>
      <c r="N22" s="32">
        <f>'[1]3УслДостИнвОц'!M96</f>
        <v>30</v>
      </c>
      <c r="O22" s="31">
        <f t="shared" si="3"/>
        <v>78</v>
      </c>
      <c r="P22" s="32">
        <f>'[1]4ДобрВежл'!H96</f>
        <v>39.641255605381168</v>
      </c>
      <c r="Q22" s="32">
        <f>'[1]4ДобрВежл'!L96</f>
        <v>40</v>
      </c>
      <c r="R22" s="31">
        <f>'[1]4ДобрВежл'!P96</f>
        <v>19.8</v>
      </c>
      <c r="S22" s="31">
        <f t="shared" si="4"/>
        <v>99.441255605381158</v>
      </c>
      <c r="T22" s="32">
        <f>'[1]5УдовлУсл'!H96</f>
        <v>30</v>
      </c>
      <c r="U22" s="32">
        <f>'[1]5УдовлУсл'!L96</f>
        <v>19.641255605381165</v>
      </c>
      <c r="V22" s="32">
        <f>'[1]5УдовлУсл'!P96</f>
        <v>50</v>
      </c>
      <c r="W22" s="32">
        <f t="shared" si="5"/>
        <v>99.641255605381161</v>
      </c>
    </row>
    <row r="23" spans="1:23">
      <c r="A23" s="18">
        <v>16</v>
      </c>
      <c r="B23" s="18" t="s">
        <v>89</v>
      </c>
      <c r="C23" s="18" t="s">
        <v>90</v>
      </c>
      <c r="D23" s="31">
        <f t="shared" si="0"/>
        <v>93.679999999999993</v>
      </c>
      <c r="E23" s="31">
        <f>'[1]1ОиДинфоб'!G52</f>
        <v>29.4</v>
      </c>
      <c r="F23" s="32">
        <f>'[1]1ОиДинфоб'!J52</f>
        <v>27</v>
      </c>
      <c r="G23" s="32">
        <f>'[1]1ОиДинфоб'!P52</f>
        <v>40</v>
      </c>
      <c r="H23" s="31">
        <f t="shared" si="1"/>
        <v>96.4</v>
      </c>
      <c r="I23" s="32">
        <f>'[1]2КомУслОц'!F53</f>
        <v>50</v>
      </c>
      <c r="J23" s="32">
        <f>'[1]2КомУслОц'!J53</f>
        <v>50</v>
      </c>
      <c r="K23" s="32">
        <f t="shared" si="2"/>
        <v>100</v>
      </c>
      <c r="L23" s="18">
        <f>'[1]3УслДостИнвОц'!F52</f>
        <v>18</v>
      </c>
      <c r="M23" s="33">
        <f>'[1]3УслДостИнвОц'!I52</f>
        <v>24</v>
      </c>
      <c r="N23" s="32">
        <f>'[1]3УслДостИнвОц'!M52</f>
        <v>30</v>
      </c>
      <c r="O23" s="31">
        <f t="shared" si="3"/>
        <v>72</v>
      </c>
      <c r="P23" s="32">
        <f>'[1]4ДобрВежл'!H52</f>
        <v>40</v>
      </c>
      <c r="Q23" s="32">
        <f>'[1]4ДобрВежл'!L52</f>
        <v>40</v>
      </c>
      <c r="R23" s="32">
        <f>'[1]4ДобрВежл'!P52</f>
        <v>20</v>
      </c>
      <c r="S23" s="32">
        <f t="shared" si="4"/>
        <v>100</v>
      </c>
      <c r="T23" s="32">
        <f>'[1]5УдовлУсл'!H52</f>
        <v>30</v>
      </c>
      <c r="U23" s="32">
        <f>'[1]5УдовлУсл'!L52</f>
        <v>20</v>
      </c>
      <c r="V23" s="32">
        <f>'[1]5УдовлУсл'!P52</f>
        <v>50</v>
      </c>
      <c r="W23" s="32">
        <f t="shared" si="5"/>
        <v>100</v>
      </c>
    </row>
    <row r="24" spans="1:23">
      <c r="A24" s="18">
        <v>17</v>
      </c>
      <c r="B24" s="18" t="s">
        <v>213</v>
      </c>
      <c r="C24" s="18" t="s">
        <v>214</v>
      </c>
      <c r="D24" s="31">
        <f>AVERAGE(H24,K24,O24,S24,W24)</f>
        <v>93.41537340786995</v>
      </c>
      <c r="E24" s="31">
        <f>'[1]1ОиДинфоб'!G99</f>
        <v>27.5</v>
      </c>
      <c r="F24" s="32">
        <f>'[1]1ОиДинфоб'!J99</f>
        <v>30</v>
      </c>
      <c r="G24" s="32">
        <f>'[1]1ОиДинфоб'!P99</f>
        <v>39.691539528432735</v>
      </c>
      <c r="H24" s="31">
        <f>E24+F24+G24</f>
        <v>97.191539528432742</v>
      </c>
      <c r="I24" s="32">
        <f>'[1]2КомУслОц'!F100</f>
        <v>50</v>
      </c>
      <c r="J24" s="31">
        <f>'[1]2КомУслОц'!J100</f>
        <v>48.5</v>
      </c>
      <c r="K24" s="31">
        <f>I24+J24</f>
        <v>98.5</v>
      </c>
      <c r="L24" s="18">
        <f>'[1]3УслДостИнвОц'!F99</f>
        <v>18</v>
      </c>
      <c r="M24" s="18">
        <f>'[1]3УслДостИнвОц'!I99</f>
        <v>24</v>
      </c>
      <c r="N24" s="32">
        <f>'[1]3УслДостИнвОц'!M99</f>
        <v>30</v>
      </c>
      <c r="O24" s="32">
        <f>L24+M24+N24</f>
        <v>72</v>
      </c>
      <c r="P24" s="31">
        <f>'[1]4ДобрВежл'!H99</f>
        <v>39.880000000000003</v>
      </c>
      <c r="Q24" s="32">
        <f>'[1]4ДобрВежл'!L99</f>
        <v>40</v>
      </c>
      <c r="R24" s="31">
        <f>'[1]4ДобрВежл'!P99</f>
        <v>19.680000000000003</v>
      </c>
      <c r="S24" s="31">
        <f>SUM(P24:R24)</f>
        <v>99.56</v>
      </c>
      <c r="T24" s="32">
        <f>'[1]5УдовлУсл'!H99</f>
        <v>30</v>
      </c>
      <c r="U24" s="32">
        <f>'[1]5УдовлУсл'!L99</f>
        <v>19.825327510917031</v>
      </c>
      <c r="V24" s="32">
        <f>'[1]5УдовлУсл'!P99</f>
        <v>50</v>
      </c>
      <c r="W24" s="32">
        <f>SUM(T24:V24)</f>
        <v>99.825327510917035</v>
      </c>
    </row>
    <row r="25" spans="1:23">
      <c r="A25" s="18">
        <v>18</v>
      </c>
      <c r="B25" s="18" t="s">
        <v>97</v>
      </c>
      <c r="C25" s="18" t="s">
        <v>98</v>
      </c>
      <c r="D25" s="32">
        <f>AVERAGE(H25,K25,O25,S25,W25)</f>
        <v>93.027956989247315</v>
      </c>
      <c r="E25" s="32">
        <f>'[1]1ОиДинфоб'!G56</f>
        <v>30</v>
      </c>
      <c r="F25" s="32">
        <f>'[1]1ОиДинфоб'!J56</f>
        <v>30</v>
      </c>
      <c r="G25" s="32">
        <f>'[1]1ОиДинфоб'!P56</f>
        <v>40</v>
      </c>
      <c r="H25" s="32">
        <f>E25+F25+G25</f>
        <v>100</v>
      </c>
      <c r="I25" s="32">
        <f>'[1]2КомУслОц'!F57</f>
        <v>50</v>
      </c>
      <c r="J25" s="32">
        <f>'[1]2КомУслОц'!J57</f>
        <v>50</v>
      </c>
      <c r="K25" s="32">
        <f>I25+J25</f>
        <v>100</v>
      </c>
      <c r="L25" s="18">
        <f>'[1]3УслДостИнвОц'!F56</f>
        <v>12</v>
      </c>
      <c r="M25" s="18">
        <f>'[1]3УслДостИнвОц'!I56</f>
        <v>24</v>
      </c>
      <c r="N25" s="32">
        <f>'[1]3УслДостИнвОц'!M56</f>
        <v>30</v>
      </c>
      <c r="O25" s="32">
        <f>L25+M25+N25</f>
        <v>66</v>
      </c>
      <c r="P25" s="32">
        <f>'[1]4ДобрВежл'!H56</f>
        <v>39.56989247311828</v>
      </c>
      <c r="Q25" s="32">
        <f>'[1]4ДобрВежл'!L56</f>
        <v>40</v>
      </c>
      <c r="R25" s="32">
        <f>'[1]4ДобрВежл'!P56</f>
        <v>20</v>
      </c>
      <c r="S25" s="32">
        <f>SUM(P25:R25)</f>
        <v>99.569892473118273</v>
      </c>
      <c r="T25" s="32">
        <f>'[1]5УдовлУсл'!H56</f>
        <v>30</v>
      </c>
      <c r="U25" s="32">
        <f>'[1]5УдовлУсл'!L56</f>
        <v>19.56989247311828</v>
      </c>
      <c r="V25" s="32">
        <f>'[1]5УдовлУсл'!P56</f>
        <v>50</v>
      </c>
      <c r="W25" s="32">
        <f>SUM(T25:V25)</f>
        <v>99.569892473118273</v>
      </c>
    </row>
    <row r="26" spans="1:23">
      <c r="A26" s="18">
        <v>19</v>
      </c>
      <c r="B26" s="18" t="s">
        <v>25</v>
      </c>
      <c r="C26" s="18" t="s">
        <v>37</v>
      </c>
      <c r="D26" s="31">
        <f>AVERAGE(H26,K26,O26,S26,W26)</f>
        <v>92.930821099584705</v>
      </c>
      <c r="E26" s="31">
        <f>'[1]1ОиДинфоб'!G18</f>
        <v>29.5</v>
      </c>
      <c r="F26" s="32">
        <f>'[1]1ОиДинфоб'!J18</f>
        <v>30</v>
      </c>
      <c r="G26" s="32">
        <f>'[1]1ОиДинфоб'!P18</f>
        <v>39.402472527472526</v>
      </c>
      <c r="H26" s="31">
        <f>E26+F26+G26</f>
        <v>98.902472527472526</v>
      </c>
      <c r="I26" s="32">
        <f>'[1]2КомУслОц'!F19</f>
        <v>50</v>
      </c>
      <c r="J26" s="31">
        <f>'[1]2КомУслОц'!J19</f>
        <v>48.5</v>
      </c>
      <c r="K26" s="31">
        <f>I26+J26</f>
        <v>98.5</v>
      </c>
      <c r="L26" s="18">
        <f>'[1]3УслДостИнвОц'!F18</f>
        <v>18</v>
      </c>
      <c r="M26" s="18">
        <f>'[1]3УслДостИнвОц'!I18</f>
        <v>24</v>
      </c>
      <c r="N26" s="32">
        <f>'[1]3УслДостИнвОц'!M18</f>
        <v>27.599999999999998</v>
      </c>
      <c r="O26" s="32">
        <f>L26+M26+N26</f>
        <v>69.599999999999994</v>
      </c>
      <c r="P26" s="32">
        <f>'[1]4ДобрВежл'!H18</f>
        <v>39.688958009331259</v>
      </c>
      <c r="Q26" s="32">
        <f>'[1]4ДобрВежл'!L18</f>
        <v>39.937791601866252</v>
      </c>
      <c r="R26" s="32">
        <f>'[1]4ДобрВежл'!P18</f>
        <v>19.377916018662521</v>
      </c>
      <c r="S26" s="32">
        <f>SUM(P26:R26)</f>
        <v>99.004665629860028</v>
      </c>
      <c r="T26" s="32">
        <f>'[1]5УдовлУсл'!H18</f>
        <v>29.626749611197511</v>
      </c>
      <c r="U26" s="32">
        <f>'[1]5УдовлУсл'!L18</f>
        <v>19.409020217729395</v>
      </c>
      <c r="V26" s="32">
        <f>'[1]5УдовлУсл'!P18</f>
        <v>49.611197511664074</v>
      </c>
      <c r="W26" s="32">
        <f>SUM(T26:V26)</f>
        <v>98.646967340590976</v>
      </c>
    </row>
    <row r="27" spans="1:23">
      <c r="A27" s="77">
        <v>20</v>
      </c>
      <c r="B27" s="18" t="s">
        <v>65</v>
      </c>
      <c r="C27" s="18" t="s">
        <v>66</v>
      </c>
      <c r="D27" s="31">
        <f>AVERAGE(H27,K27,O27,S27,W27)</f>
        <v>92.689904407859814</v>
      </c>
      <c r="E27" s="32">
        <f>'[1]1ОиДинфоб'!G40</f>
        <v>24.857142857142854</v>
      </c>
      <c r="F27" s="32">
        <f>'[1]1ОиДинфоб'!J40</f>
        <v>30</v>
      </c>
      <c r="G27" s="32">
        <f>'[1]1ОиДинфоб'!P40</f>
        <v>40</v>
      </c>
      <c r="H27" s="32">
        <f>E27+F27+G27</f>
        <v>94.857142857142861</v>
      </c>
      <c r="I27" s="32">
        <f>'[1]2КомУслОц'!F41</f>
        <v>50</v>
      </c>
      <c r="J27" s="31">
        <f>'[1]2КомУслОц'!J41</f>
        <v>49.5</v>
      </c>
      <c r="K27" s="31">
        <f>I27+J27</f>
        <v>99.5</v>
      </c>
      <c r="L27" s="18">
        <f>'[1]3УслДостИнвОц'!F40</f>
        <v>18</v>
      </c>
      <c r="M27" s="18">
        <f>'[1]3УслДостИнвОц'!I40</f>
        <v>24</v>
      </c>
      <c r="N27" s="32">
        <f>'[1]3УслДостИнвОц'!M40</f>
        <v>30</v>
      </c>
      <c r="O27" s="32">
        <f>L27+M27+N27</f>
        <v>72</v>
      </c>
      <c r="P27" s="31">
        <f>'[1]4ДобрВежл'!H40</f>
        <v>39.64</v>
      </c>
      <c r="Q27" s="31">
        <f>'[1]4ДобрВежл'!L40</f>
        <v>39.64</v>
      </c>
      <c r="R27" s="31">
        <f>'[1]4ДобрВежл'!P40</f>
        <v>19.32</v>
      </c>
      <c r="S27" s="31">
        <f>SUM(P27:R27)</f>
        <v>98.6</v>
      </c>
      <c r="T27" s="32">
        <f>'[1]5УдовлУсл'!H40</f>
        <v>29.37</v>
      </c>
      <c r="U27" s="31">
        <f>'[1]5УдовлУсл'!L40</f>
        <v>19.680000000000003</v>
      </c>
      <c r="V27" s="32">
        <f>'[1]5УдовлУсл'!P40</f>
        <v>49.442379182156131</v>
      </c>
      <c r="W27" s="31">
        <f>SUM(T27:V27)</f>
        <v>98.492379182156128</v>
      </c>
    </row>
    <row r="28" spans="1:23">
      <c r="A28" s="78"/>
      <c r="B28" s="18" t="s">
        <v>215</v>
      </c>
      <c r="C28" s="18" t="s">
        <v>216</v>
      </c>
      <c r="D28" s="31">
        <f t="shared" si="0"/>
        <v>92.652666666666661</v>
      </c>
      <c r="E28" s="32">
        <f>'[1]1ОиДинфоб'!G83</f>
        <v>24.583333333333332</v>
      </c>
      <c r="F28" s="32">
        <f>'[1]1ОиДинфоб'!J83</f>
        <v>27</v>
      </c>
      <c r="G28" s="32">
        <f>'[1]1ОиДинфоб'!P83</f>
        <v>40</v>
      </c>
      <c r="H28" s="32">
        <f t="shared" si="1"/>
        <v>91.583333333333329</v>
      </c>
      <c r="I28" s="32">
        <f>'[1]2КомУслОц'!F84</f>
        <v>50</v>
      </c>
      <c r="J28" s="32">
        <f>'[1]2КомУслОц'!J84</f>
        <v>50</v>
      </c>
      <c r="K28" s="32">
        <f t="shared" si="2"/>
        <v>100</v>
      </c>
      <c r="L28" s="18">
        <f>'[1]3УслДостИнвОц'!F83</f>
        <v>18</v>
      </c>
      <c r="M28" s="33">
        <f>'[1]3УслДостИнвОц'!I83</f>
        <v>24</v>
      </c>
      <c r="N28" s="32">
        <f>'[1]3УслДостИнвОц'!M83</f>
        <v>30</v>
      </c>
      <c r="O28" s="31">
        <f t="shared" si="3"/>
        <v>72</v>
      </c>
      <c r="P28" s="31">
        <f>'[1]4ДобрВежл'!H83</f>
        <v>39.880000000000003</v>
      </c>
      <c r="Q28" s="32">
        <f>'[1]4ДобрВежл'!L83</f>
        <v>40</v>
      </c>
      <c r="R28" s="31">
        <f>'[1]4ДобрВежл'!P83</f>
        <v>19.8</v>
      </c>
      <c r="S28" s="31">
        <f t="shared" si="4"/>
        <v>99.679999999999993</v>
      </c>
      <c r="T28" s="32">
        <f>'[1]5УдовлУсл'!H83</f>
        <v>30</v>
      </c>
      <c r="U28" s="32">
        <f>'[1]5УдовлУсл'!L83</f>
        <v>20</v>
      </c>
      <c r="V28" s="32">
        <f>'[1]5УдовлУсл'!P83</f>
        <v>50</v>
      </c>
      <c r="W28" s="32">
        <f t="shared" si="5"/>
        <v>100</v>
      </c>
    </row>
    <row r="29" spans="1:23">
      <c r="A29" s="18">
        <v>21</v>
      </c>
      <c r="B29" s="18" t="s">
        <v>57</v>
      </c>
      <c r="C29" s="18" t="s">
        <v>58</v>
      </c>
      <c r="D29" s="31">
        <f t="shared" si="0"/>
        <v>92.579110092424486</v>
      </c>
      <c r="E29" s="31">
        <f>'[1]1ОиДинфоб'!G36</f>
        <v>26.3</v>
      </c>
      <c r="F29" s="32">
        <f>'[1]1ОиДинфоб'!J36</f>
        <v>27</v>
      </c>
      <c r="G29" s="32">
        <f>'[1]1ОиДинфоб'!P36</f>
        <v>38.242901455499883</v>
      </c>
      <c r="H29" s="31">
        <f t="shared" si="1"/>
        <v>91.542901455499873</v>
      </c>
      <c r="I29" s="32">
        <f>'[1]2КомУслОц'!F37</f>
        <v>50</v>
      </c>
      <c r="J29" s="31">
        <f>'[1]2КомУслОц'!J37</f>
        <v>49.95</v>
      </c>
      <c r="K29" s="31">
        <f t="shared" si="2"/>
        <v>99.95</v>
      </c>
      <c r="L29" s="18">
        <f>'[1]3УслДостИнвОц'!F36</f>
        <v>18</v>
      </c>
      <c r="M29" s="18">
        <f>'[1]3УслДостИнвОц'!I36</f>
        <v>24</v>
      </c>
      <c r="N29" s="32">
        <f>'[1]3УслДостИнвОц'!M36</f>
        <v>30</v>
      </c>
      <c r="O29" s="32">
        <f t="shared" si="3"/>
        <v>72</v>
      </c>
      <c r="P29" s="32">
        <f>'[1]4ДобрВежл'!H36</f>
        <v>39.735099337748345</v>
      </c>
      <c r="Q29" s="32">
        <f>'[1]4ДобрВежл'!L36</f>
        <v>39.867549668874176</v>
      </c>
      <c r="R29" s="32">
        <f>'[1]4ДобрВежл'!P36</f>
        <v>20</v>
      </c>
      <c r="S29" s="32">
        <f t="shared" si="4"/>
        <v>99.602649006622528</v>
      </c>
      <c r="T29" s="31">
        <f>'[1]5УдовлУсл'!H36</f>
        <v>30</v>
      </c>
      <c r="U29" s="32">
        <f>'[1]5УдовлУсл'!L36</f>
        <v>19.900000000000002</v>
      </c>
      <c r="V29" s="31">
        <f>'[1]5УдовлУсл'!P36</f>
        <v>49.9</v>
      </c>
      <c r="W29" s="31">
        <f t="shared" si="5"/>
        <v>99.800000000000011</v>
      </c>
    </row>
    <row r="30" spans="1:23">
      <c r="A30" s="18">
        <v>22</v>
      </c>
      <c r="B30" s="18" t="s">
        <v>25</v>
      </c>
      <c r="C30" s="18" t="s">
        <v>41</v>
      </c>
      <c r="D30" s="31">
        <f t="shared" si="0"/>
        <v>92.533467288705651</v>
      </c>
      <c r="E30" s="32">
        <f>'[1]1ОиДинфоб'!G23</f>
        <v>30</v>
      </c>
      <c r="F30" s="32">
        <f>'[1]1ОиДинфоб'!J23</f>
        <v>18</v>
      </c>
      <c r="G30" s="31">
        <f>'[1]1ОиДинфоб'!P23</f>
        <v>40</v>
      </c>
      <c r="H30" s="31">
        <f t="shared" si="1"/>
        <v>88</v>
      </c>
      <c r="I30" s="32">
        <f>'[1]2КомУслОц'!F24</f>
        <v>50</v>
      </c>
      <c r="J30" s="32">
        <f>'[1]2КомУслОц'!J24</f>
        <v>49.506346967559942</v>
      </c>
      <c r="K30" s="32">
        <f t="shared" si="2"/>
        <v>99.506346967559949</v>
      </c>
      <c r="L30" s="18">
        <f>'[1]3УслДостИнвОц'!F23</f>
        <v>24</v>
      </c>
      <c r="M30" s="18">
        <f>'[1]3УслДостИнвОц'!I23</f>
        <v>24</v>
      </c>
      <c r="N30" s="32">
        <f>'[1]3УслДостИнвОц'!M23</f>
        <v>29.42307692307692</v>
      </c>
      <c r="O30" s="32">
        <f t="shared" si="3"/>
        <v>77.42307692307692</v>
      </c>
      <c r="P30" s="31">
        <f>'[1]4ДобрВежл'!H23</f>
        <v>39.6</v>
      </c>
      <c r="Q30" s="31">
        <f>'[1]4ДобрВежл'!L23</f>
        <v>39.680000000000007</v>
      </c>
      <c r="R30" s="32">
        <f>'[1]4ДобрВежл'!P23</f>
        <v>19.717912552891399</v>
      </c>
      <c r="S30" s="31">
        <f t="shared" si="4"/>
        <v>98.997912552891393</v>
      </c>
      <c r="T30" s="31">
        <f>'[1]5УдовлУсл'!H23</f>
        <v>29.4</v>
      </c>
      <c r="U30" s="31">
        <f>'[1]5УдовлУсл'!L23</f>
        <v>19.740000000000002</v>
      </c>
      <c r="V30" s="31">
        <f>'[1]5УдовлУсл'!P23</f>
        <v>49.6</v>
      </c>
      <c r="W30" s="31">
        <f t="shared" si="5"/>
        <v>98.740000000000009</v>
      </c>
    </row>
    <row r="31" spans="1:23">
      <c r="A31" s="18">
        <v>23</v>
      </c>
      <c r="B31" s="18" t="s">
        <v>217</v>
      </c>
      <c r="C31" s="18" t="s">
        <v>218</v>
      </c>
      <c r="D31" s="31">
        <f t="shared" si="0"/>
        <v>91.999961593172117</v>
      </c>
      <c r="E31" s="32">
        <f>'[1]1ОиДинфоб'!G62</f>
        <v>28.125</v>
      </c>
      <c r="F31" s="32">
        <f>'[1]1ОиДинфоб'!J62</f>
        <v>27</v>
      </c>
      <c r="G31" s="31">
        <f>'[1]1ОиДинфоб'!P62</f>
        <v>39.700000000000003</v>
      </c>
      <c r="H31" s="31">
        <f t="shared" si="1"/>
        <v>94.825000000000003</v>
      </c>
      <c r="I31" s="32">
        <f>'[1]2КомУслОц'!F63</f>
        <v>50</v>
      </c>
      <c r="J31" s="31">
        <f>'[1]2КомУслОц'!J63</f>
        <v>49.95</v>
      </c>
      <c r="K31" s="31">
        <f t="shared" si="2"/>
        <v>99.95</v>
      </c>
      <c r="L31" s="18">
        <f>'[1]3УслДостИнвОц'!F62</f>
        <v>12</v>
      </c>
      <c r="M31" s="18">
        <f>'[1]3УслДостИнвОц'!I62</f>
        <v>24</v>
      </c>
      <c r="N31" s="32">
        <f>'[1]3УслДостИнвОц'!M62</f>
        <v>30</v>
      </c>
      <c r="O31" s="32">
        <f t="shared" si="3"/>
        <v>66</v>
      </c>
      <c r="P31" s="31">
        <f>'[1]4ДобрВежл'!H62</f>
        <v>39.680000000000007</v>
      </c>
      <c r="Q31" s="32">
        <f>'[1]4ДобрВежл'!L62</f>
        <v>39.943100995732578</v>
      </c>
      <c r="R31" s="32">
        <f>'[1]4ДобрВежл'!P62</f>
        <v>19.80085348506401</v>
      </c>
      <c r="S31" s="31">
        <f t="shared" si="4"/>
        <v>99.423954480796596</v>
      </c>
      <c r="T31" s="32">
        <f>'[1]5УдовлУсл'!H62</f>
        <v>30</v>
      </c>
      <c r="U31" s="32">
        <f>'[1]5УдовлУсл'!L62</f>
        <v>19.80085348506401</v>
      </c>
      <c r="V31" s="32">
        <f>'[1]5УдовлУсл'!P62</f>
        <v>50</v>
      </c>
      <c r="W31" s="32">
        <f t="shared" si="5"/>
        <v>99.80085348506401</v>
      </c>
    </row>
    <row r="32" spans="1:23">
      <c r="A32" s="18">
        <v>24</v>
      </c>
      <c r="B32" s="18" t="s">
        <v>219</v>
      </c>
      <c r="C32" s="18" t="s">
        <v>220</v>
      </c>
      <c r="D32" s="31">
        <f t="shared" si="0"/>
        <v>91.910287104622881</v>
      </c>
      <c r="E32" s="31">
        <f>'[1]1ОиДинфоб'!G82</f>
        <v>26.6</v>
      </c>
      <c r="F32" s="32">
        <f>'[1]1ОиДинфоб'!J82</f>
        <v>18</v>
      </c>
      <c r="G32" s="32">
        <f>'[1]1ОиДинфоб'!P82</f>
        <v>39.333333333333343</v>
      </c>
      <c r="H32" s="31">
        <f t="shared" si="1"/>
        <v>83.933333333333337</v>
      </c>
      <c r="I32" s="32">
        <f>'[1]2КомУслОц'!F83</f>
        <v>50</v>
      </c>
      <c r="J32" s="31">
        <f>'[1]2КомУслОц'!J83</f>
        <v>45</v>
      </c>
      <c r="K32" s="31">
        <f t="shared" si="2"/>
        <v>95</v>
      </c>
      <c r="L32" s="18">
        <f>'[1]3УслДостИнвОц'!F82</f>
        <v>18</v>
      </c>
      <c r="M32" s="18">
        <f>'[1]3УслДостИнвОц'!I82</f>
        <v>40</v>
      </c>
      <c r="N32" s="31">
        <f>'[1]3УслДостИнвОц'!M82</f>
        <v>27.929999999999996</v>
      </c>
      <c r="O32" s="31">
        <f t="shared" si="3"/>
        <v>85.929999999999993</v>
      </c>
      <c r="P32" s="31">
        <f>'[1]4ДобрВежл'!H82</f>
        <v>38.72</v>
      </c>
      <c r="Q32" s="32">
        <f>'[1]4ДобрВежл'!L82</f>
        <v>39.708029197080293</v>
      </c>
      <c r="R32" s="31">
        <f>'[1]4ДобрВежл'!P82</f>
        <v>19.22</v>
      </c>
      <c r="S32" s="31">
        <f t="shared" si="4"/>
        <v>97.648029197080291</v>
      </c>
      <c r="T32" s="31">
        <f>'[1]5УдовлУсл'!H82</f>
        <v>29.189999999999998</v>
      </c>
      <c r="U32" s="31">
        <f>'[1]5УдовлУсл'!L82</f>
        <v>18.580000000000002</v>
      </c>
      <c r="V32" s="32">
        <f>'[1]5УдовлУсл'!P82</f>
        <v>49.270072992700733</v>
      </c>
      <c r="W32" s="31">
        <f t="shared" si="5"/>
        <v>97.040072992700729</v>
      </c>
    </row>
    <row r="33" spans="1:23">
      <c r="A33" s="18">
        <v>25</v>
      </c>
      <c r="B33" s="18" t="s">
        <v>25</v>
      </c>
      <c r="C33" s="18" t="s">
        <v>48</v>
      </c>
      <c r="D33" s="31">
        <f t="shared" si="0"/>
        <v>91.73359933182482</v>
      </c>
      <c r="E33" s="32">
        <f>'[1]1ОиДинфоб'!G30</f>
        <v>28.9</v>
      </c>
      <c r="F33" s="32">
        <f>'[1]1ОиДинфоб'!J30</f>
        <v>30</v>
      </c>
      <c r="G33" s="31">
        <f>'[1]1ОиДинфоб'!P30</f>
        <v>39.897996659124033</v>
      </c>
      <c r="H33" s="31">
        <f t="shared" si="1"/>
        <v>98.797996659124038</v>
      </c>
      <c r="I33" s="32">
        <f>'[1]2КомУслОц'!F31</f>
        <v>50</v>
      </c>
      <c r="J33" s="31">
        <f>'[1]2КомУслОц'!J31</f>
        <v>49.95</v>
      </c>
      <c r="K33" s="31">
        <f t="shared" si="2"/>
        <v>99.95</v>
      </c>
      <c r="L33" s="18">
        <f>'[1]3УслДостИнвОц'!F30</f>
        <v>6</v>
      </c>
      <c r="M33" s="18">
        <f>'[1]3УслДостИнвОц'!I30</f>
        <v>24</v>
      </c>
      <c r="N33" s="32">
        <f>'[1]3УслДостИнвОц'!M30</f>
        <v>30</v>
      </c>
      <c r="O33" s="32">
        <f t="shared" si="3"/>
        <v>60</v>
      </c>
      <c r="P33" s="31">
        <f>'[1]4ДобрВежл'!H30</f>
        <v>39.960000000000008</v>
      </c>
      <c r="Q33" s="32">
        <f>'[1]4ДобрВежл'!L30</f>
        <v>40</v>
      </c>
      <c r="R33" s="32">
        <f>'[1]4ДобрВежл'!P30</f>
        <v>20</v>
      </c>
      <c r="S33" s="31">
        <f t="shared" si="4"/>
        <v>99.960000000000008</v>
      </c>
      <c r="T33" s="32">
        <f>'[1]5УдовлУсл'!H30</f>
        <v>30</v>
      </c>
      <c r="U33" s="31">
        <f>'[1]5УдовлУсл'!L30</f>
        <v>19.96</v>
      </c>
      <c r="V33" s="32">
        <f>'[1]5УдовлУсл'!P30</f>
        <v>50</v>
      </c>
      <c r="W33" s="31">
        <f t="shared" si="5"/>
        <v>99.960000000000008</v>
      </c>
    </row>
    <row r="34" spans="1:23">
      <c r="A34" s="18">
        <v>26</v>
      </c>
      <c r="B34" s="18" t="s">
        <v>211</v>
      </c>
      <c r="C34" s="18" t="s">
        <v>221</v>
      </c>
      <c r="D34" s="31">
        <f t="shared" si="0"/>
        <v>91.507999999999996</v>
      </c>
      <c r="E34" s="31">
        <f>'[1]1ОиДинфоб'!G95</f>
        <v>29.7</v>
      </c>
      <c r="F34" s="32">
        <f>'[1]1ОиДинфоб'!J95</f>
        <v>18</v>
      </c>
      <c r="G34" s="32">
        <f>'[1]1ОиДинфоб'!P95</f>
        <v>40</v>
      </c>
      <c r="H34" s="31">
        <f t="shared" si="1"/>
        <v>87.7</v>
      </c>
      <c r="I34" s="32">
        <f>'[1]2КомУслОц'!F96</f>
        <v>50</v>
      </c>
      <c r="J34" s="32">
        <f>'[1]2КомУслОц'!J96</f>
        <v>50</v>
      </c>
      <c r="K34" s="32">
        <f t="shared" si="2"/>
        <v>100</v>
      </c>
      <c r="L34" s="18">
        <f>'[1]3УслДостИнвОц'!F95</f>
        <v>30</v>
      </c>
      <c r="M34" s="18">
        <f>'[1]3УслДостИнвОц'!I95</f>
        <v>40</v>
      </c>
      <c r="N34" s="32">
        <f>'[1]3УслДостИнвОц'!M95</f>
        <v>0</v>
      </c>
      <c r="O34" s="32">
        <f t="shared" si="3"/>
        <v>70</v>
      </c>
      <c r="P34" s="32">
        <f>'[1]4ДобрВежл'!H95</f>
        <v>40</v>
      </c>
      <c r="Q34" s="32">
        <f>'[1]4ДобрВежл'!L95</f>
        <v>40</v>
      </c>
      <c r="R34" s="31">
        <f>'[1]4ДобрВежл'!P95</f>
        <v>19.840000000000003</v>
      </c>
      <c r="S34" s="31">
        <f t="shared" si="4"/>
        <v>99.84</v>
      </c>
      <c r="T34" s="32">
        <f>'[1]5УдовлУсл'!H95</f>
        <v>30</v>
      </c>
      <c r="U34" s="32">
        <f>'[1]5УдовлУсл'!L95</f>
        <v>20</v>
      </c>
      <c r="V34" s="32">
        <f>'[1]5УдовлУсл'!P95</f>
        <v>50</v>
      </c>
      <c r="W34" s="32">
        <f t="shared" si="5"/>
        <v>100</v>
      </c>
    </row>
    <row r="35" spans="1:23">
      <c r="A35" s="74">
        <v>27</v>
      </c>
      <c r="B35" s="18" t="s">
        <v>99</v>
      </c>
      <c r="C35" s="18" t="s">
        <v>100</v>
      </c>
      <c r="D35" s="31">
        <f t="shared" si="0"/>
        <v>91.317999999999998</v>
      </c>
      <c r="E35" s="31">
        <f>'[1]1ОиДинфоб'!G57</f>
        <v>27.9</v>
      </c>
      <c r="F35" s="32">
        <f>'[1]1ОиДинфоб'!J57</f>
        <v>30</v>
      </c>
      <c r="G35" s="32">
        <f>'[1]1ОиДинфоб'!P57</f>
        <v>40</v>
      </c>
      <c r="H35" s="31">
        <f t="shared" si="1"/>
        <v>97.9</v>
      </c>
      <c r="I35" s="32">
        <f>'[1]2КомУслОц'!F58</f>
        <v>50</v>
      </c>
      <c r="J35" s="31">
        <f>'[1]2КомУслОц'!J58</f>
        <v>49.5</v>
      </c>
      <c r="K35" s="31">
        <f t="shared" si="2"/>
        <v>99.5</v>
      </c>
      <c r="L35" s="18">
        <f>'[1]3УслДостИнвОц'!F57</f>
        <v>6</v>
      </c>
      <c r="M35" s="33">
        <f>'[1]3УслДостИнвОц'!I57</f>
        <v>24</v>
      </c>
      <c r="N35" s="32">
        <f>'[1]3УслДостИнвОц'!M57</f>
        <v>30</v>
      </c>
      <c r="O35" s="31">
        <f t="shared" si="3"/>
        <v>60</v>
      </c>
      <c r="P35" s="32">
        <f>'[1]4ДобрВежл'!H57</f>
        <v>40</v>
      </c>
      <c r="Q35" s="32">
        <f>'[1]4ДобрВежл'!L57</f>
        <v>40</v>
      </c>
      <c r="R35" s="32">
        <f>'[1]4ДобрВежл'!P57</f>
        <v>20</v>
      </c>
      <c r="S35" s="32">
        <f t="shared" si="4"/>
        <v>100</v>
      </c>
      <c r="T35" s="32">
        <f>'[1]5УдовлУсл'!H57</f>
        <v>30</v>
      </c>
      <c r="U35" s="31">
        <f>'[1]5УдовлУсл'!L57</f>
        <v>19.64</v>
      </c>
      <c r="V35" s="31">
        <f>'[1]5УдовлУсл'!P57</f>
        <v>49.55</v>
      </c>
      <c r="W35" s="31">
        <f t="shared" si="5"/>
        <v>99.19</v>
      </c>
    </row>
    <row r="36" spans="1:23">
      <c r="A36" s="76"/>
      <c r="B36" s="18" t="s">
        <v>222</v>
      </c>
      <c r="C36" s="18" t="s">
        <v>223</v>
      </c>
      <c r="D36" s="31">
        <f t="shared" si="0"/>
        <v>91.333904761904762</v>
      </c>
      <c r="E36" s="31">
        <f>'[1]1ОиДинфоб'!G61</f>
        <v>25.9</v>
      </c>
      <c r="F36" s="32">
        <f>'[1]1ОиДинфоб'!J61</f>
        <v>27</v>
      </c>
      <c r="G36" s="32">
        <f>'[1]1ОиДинфоб'!P61</f>
        <v>39.80952380952381</v>
      </c>
      <c r="H36" s="31">
        <f t="shared" si="1"/>
        <v>92.709523809523802</v>
      </c>
      <c r="I36" s="32">
        <f>'[1]2КомУслОц'!F62</f>
        <v>50</v>
      </c>
      <c r="J36" s="31">
        <f>'[1]2КомУслОц'!J62</f>
        <v>49</v>
      </c>
      <c r="K36" s="31">
        <f t="shared" si="2"/>
        <v>99</v>
      </c>
      <c r="L36" s="18">
        <f>'[1]3УслДостИнвОц'!F61</f>
        <v>12</v>
      </c>
      <c r="M36" s="33">
        <f>'[1]3УслДостИнвОц'!I61</f>
        <v>24</v>
      </c>
      <c r="N36" s="32">
        <f>'[1]3УслДостИнвОц'!M61</f>
        <v>30</v>
      </c>
      <c r="O36" s="31">
        <f t="shared" si="3"/>
        <v>66</v>
      </c>
      <c r="P36" s="31">
        <f>'[1]4ДобрВежл'!H61</f>
        <v>39.680000000000007</v>
      </c>
      <c r="Q36" s="32">
        <f>'[1]4ДобрВежл'!L61</f>
        <v>40</v>
      </c>
      <c r="R36" s="31">
        <f>'[1]4ДобрВежл'!P61</f>
        <v>19.840000000000003</v>
      </c>
      <c r="S36" s="31">
        <f t="shared" si="4"/>
        <v>99.52000000000001</v>
      </c>
      <c r="T36" s="32">
        <f>'[1]5УдовлУсл'!H61</f>
        <v>30</v>
      </c>
      <c r="U36" s="31">
        <f>'[1]5УдовлУсл'!L61</f>
        <v>19.840000000000003</v>
      </c>
      <c r="V36" s="31">
        <f>'[1]5УдовлУсл'!P61</f>
        <v>49.6</v>
      </c>
      <c r="W36" s="31">
        <f t="shared" si="5"/>
        <v>99.44</v>
      </c>
    </row>
    <row r="37" spans="1:23">
      <c r="A37" s="76"/>
      <c r="B37" s="18" t="s">
        <v>224</v>
      </c>
      <c r="C37" s="18" t="s">
        <v>225</v>
      </c>
      <c r="D37" s="31">
        <f>AVERAGE(H37,K37,O37,S37,W37)</f>
        <v>91.254346776771683</v>
      </c>
      <c r="E37" s="31">
        <f>'[1]1ОиДинфоб'!G68</f>
        <v>25</v>
      </c>
      <c r="F37" s="32">
        <f>'[1]1ОиДинфоб'!J68</f>
        <v>30</v>
      </c>
      <c r="G37" s="32">
        <f>'[1]1ОиДинфоб'!P68</f>
        <v>39.819438369346521</v>
      </c>
      <c r="H37" s="31">
        <f>E37+F37+G37</f>
        <v>94.819438369346528</v>
      </c>
      <c r="I37" s="32">
        <f>'[1]2КомУслОц'!F69</f>
        <v>50</v>
      </c>
      <c r="J37" s="32">
        <f>'[1]2КомУслОц'!J69</f>
        <v>49.47229551451187</v>
      </c>
      <c r="K37" s="32">
        <f>I37+J37</f>
        <v>99.47229551451187</v>
      </c>
      <c r="L37" s="18">
        <f>'[1]3УслДостИнвОц'!F68</f>
        <v>12</v>
      </c>
      <c r="M37" s="18">
        <f>'[1]3УслДостИнвОц'!I68</f>
        <v>24</v>
      </c>
      <c r="N37" s="31">
        <f>'[1]3УслДостИнвОц'!M68</f>
        <v>27.9</v>
      </c>
      <c r="O37" s="31">
        <f>L37+M37+N37</f>
        <v>63.9</v>
      </c>
      <c r="P37" s="31">
        <f>'[1]4ДобрВежл'!H68</f>
        <v>39.520000000000003</v>
      </c>
      <c r="Q37" s="31">
        <f>'[1]4ДобрВежл'!L68</f>
        <v>39.680000000000007</v>
      </c>
      <c r="R37" s="31">
        <f>'[1]4ДобрВежл'!P68</f>
        <v>19.760000000000002</v>
      </c>
      <c r="S37" s="31">
        <f>SUM(P37:R37)</f>
        <v>98.960000000000022</v>
      </c>
      <c r="T37" s="31">
        <f>'[1]5УдовлУсл'!H68</f>
        <v>29.759999999999998</v>
      </c>
      <c r="U37" s="31">
        <f>'[1]5УдовлУсл'!L68</f>
        <v>19.760000000000002</v>
      </c>
      <c r="V37" s="31">
        <f>'[1]5УдовлУсл'!P68</f>
        <v>49.6</v>
      </c>
      <c r="W37" s="31">
        <f>SUM(T37:V37)</f>
        <v>99.12</v>
      </c>
    </row>
    <row r="38" spans="1:23">
      <c r="A38" s="75"/>
      <c r="B38" s="18" t="s">
        <v>226</v>
      </c>
      <c r="C38" s="18" t="s">
        <v>227</v>
      </c>
      <c r="D38" s="31">
        <f>AVERAGE(H38,K38,O38,S38,W38)</f>
        <v>91.290024844720492</v>
      </c>
      <c r="E38" s="32">
        <f>'[1]1ОиДинфоб'!G77</f>
        <v>30</v>
      </c>
      <c r="F38" s="32">
        <f>'[1]1ОиДинфоб'!J77</f>
        <v>27</v>
      </c>
      <c r="G38" s="31">
        <f>'[1]1ОиДинфоб'!P77</f>
        <v>39.6</v>
      </c>
      <c r="H38" s="31">
        <f>E38+F38+G38</f>
        <v>96.6</v>
      </c>
      <c r="I38" s="32">
        <f>'[1]2КомУслОц'!F78</f>
        <v>50</v>
      </c>
      <c r="J38" s="32">
        <f>'[1]2КомУслОц'!J78</f>
        <v>48.524844720496894</v>
      </c>
      <c r="K38" s="32">
        <f>I38+J38</f>
        <v>98.524844720496901</v>
      </c>
      <c r="L38" s="18">
        <f>'[1]3УслДостИнвОц'!F77</f>
        <v>6</v>
      </c>
      <c r="M38" s="33">
        <f>'[1]3УслДостИнвОц'!I77</f>
        <v>32</v>
      </c>
      <c r="N38" s="32">
        <f>'[1]3УслДостИнвОц'!M77</f>
        <v>26.4</v>
      </c>
      <c r="O38" s="31">
        <f>L38+M38+N38</f>
        <v>64.400000000000006</v>
      </c>
      <c r="P38" s="32">
        <f>'[1]4ДобрВежл'!H77</f>
        <v>39.130434782608695</v>
      </c>
      <c r="Q38" s="32">
        <f>'[1]4ДобрВежл'!L77</f>
        <v>39.565217391304344</v>
      </c>
      <c r="R38" s="32">
        <f>'[1]4ДобрВежл'!P77</f>
        <v>19.658385093167706</v>
      </c>
      <c r="S38" s="32">
        <f>SUM(P38:R38)</f>
        <v>98.354037267080741</v>
      </c>
      <c r="T38" s="31">
        <f>'[1]5УдовлУсл'!H77</f>
        <v>29.91</v>
      </c>
      <c r="U38" s="31">
        <f>'[1]5УдовлУсл'!L77</f>
        <v>19.36</v>
      </c>
      <c r="V38" s="32">
        <f>'[1]5УдовлУсл'!P77</f>
        <v>49.301242236024848</v>
      </c>
      <c r="W38" s="31">
        <f>SUM(T38:V38)</f>
        <v>98.571242236024844</v>
      </c>
    </row>
    <row r="39" spans="1:23">
      <c r="A39" s="18">
        <v>28</v>
      </c>
      <c r="B39" s="18" t="s">
        <v>228</v>
      </c>
      <c r="C39" s="18" t="s">
        <v>229</v>
      </c>
      <c r="D39" s="31">
        <f>AVERAGE(H39,K39,O39,S39,W39)</f>
        <v>91.102000000000004</v>
      </c>
      <c r="E39" s="32">
        <f>'[1]1ОиДинфоб'!G70</f>
        <v>30</v>
      </c>
      <c r="F39" s="32">
        <f>'[1]1ОиДинфоб'!J70</f>
        <v>27</v>
      </c>
      <c r="G39" s="31">
        <f>'[1]1ОиДинфоб'!P70</f>
        <v>40</v>
      </c>
      <c r="H39" s="31">
        <f>E39+F39+G39</f>
        <v>97</v>
      </c>
      <c r="I39" s="32">
        <f>'[1]2КомУслОц'!F71</f>
        <v>50</v>
      </c>
      <c r="J39" s="31">
        <f>'[1]2КомУслОц'!J71</f>
        <v>49</v>
      </c>
      <c r="K39" s="31">
        <f>I39+J39</f>
        <v>99</v>
      </c>
      <c r="L39" s="18">
        <f>'[1]3УслДостИнвОц'!F70</f>
        <v>6</v>
      </c>
      <c r="M39" s="18">
        <f>'[1]3УслДостИнвОц'!I70</f>
        <v>24</v>
      </c>
      <c r="N39" s="32">
        <f>'[1]3УслДостИнвОц'!M70</f>
        <v>30</v>
      </c>
      <c r="O39" s="32">
        <f>L39+M39+N39</f>
        <v>60</v>
      </c>
      <c r="P39" s="32">
        <f>'[1]4ДобрВежл'!H70</f>
        <v>40</v>
      </c>
      <c r="Q39" s="32">
        <f>'[1]4ДобрВежл'!L70</f>
        <v>40</v>
      </c>
      <c r="R39" s="31">
        <f>'[1]4ДобрВежл'!P70</f>
        <v>19.560000000000002</v>
      </c>
      <c r="S39" s="31">
        <f>SUM(P39:R39)</f>
        <v>99.56</v>
      </c>
      <c r="T39" s="32">
        <f>'[1]5УдовлУсл'!H70</f>
        <v>30</v>
      </c>
      <c r="U39" s="32">
        <f>'[1]5УдовлУсл'!L70</f>
        <v>20</v>
      </c>
      <c r="V39" s="31">
        <f>'[1]5УдовлУсл'!P70</f>
        <v>49.95</v>
      </c>
      <c r="W39" s="31">
        <f>SUM(T39:V39)</f>
        <v>99.95</v>
      </c>
    </row>
    <row r="40" spans="1:23">
      <c r="A40" s="18">
        <v>29</v>
      </c>
      <c r="B40" s="18" t="s">
        <v>205</v>
      </c>
      <c r="C40" s="18" t="s">
        <v>230</v>
      </c>
      <c r="D40" s="31">
        <f>AVERAGE(H40,K40,O40,S40,W40)</f>
        <v>90.854577833647596</v>
      </c>
      <c r="E40" s="32">
        <f>'[1]1ОиДинфоб'!G97</f>
        <v>27.927927927927925</v>
      </c>
      <c r="F40" s="32">
        <f>'[1]1ОиДинфоб'!J97</f>
        <v>27</v>
      </c>
      <c r="G40" s="32">
        <f>'[1]1ОиДинфоб'!P97</f>
        <v>40</v>
      </c>
      <c r="H40" s="32">
        <f>E40+F40+G40</f>
        <v>94.927927927927925</v>
      </c>
      <c r="I40" s="32">
        <f>'[1]2КомУслОц'!F98</f>
        <v>50</v>
      </c>
      <c r="J40" s="31">
        <f>'[1]2КомУслОц'!J98</f>
        <v>49.5</v>
      </c>
      <c r="K40" s="31">
        <f>I40+J40</f>
        <v>99.5</v>
      </c>
      <c r="L40" s="18">
        <f>'[1]3УслДостИнвОц'!F97</f>
        <v>6</v>
      </c>
      <c r="M40" s="18">
        <f>'[1]3УслДостИнвОц'!I97</f>
        <v>24</v>
      </c>
      <c r="N40" s="32">
        <f>'[1]3УслДостИнвОц'!M97</f>
        <v>30</v>
      </c>
      <c r="O40" s="32">
        <f>L40+M40+N40</f>
        <v>60</v>
      </c>
      <c r="P40" s="32">
        <f>'[1]4ДобрВежл'!H97</f>
        <v>40</v>
      </c>
      <c r="Q40" s="32">
        <f>'[1]4ДобрВежл'!L97</f>
        <v>40</v>
      </c>
      <c r="R40" s="32">
        <f>'[1]4ДобрВежл'!P97</f>
        <v>19.844961240310081</v>
      </c>
      <c r="S40" s="32">
        <f>SUM(P40:R40)</f>
        <v>99.844961240310084</v>
      </c>
      <c r="T40" s="32">
        <f>'[1]5УдовлУсл'!H97</f>
        <v>30</v>
      </c>
      <c r="U40" s="32">
        <f>'[1]5УдовлУсл'!L97</f>
        <v>20</v>
      </c>
      <c r="V40" s="32">
        <f>'[1]5УдовлУсл'!P97</f>
        <v>50</v>
      </c>
      <c r="W40" s="32">
        <f>SUM(T40:V40)</f>
        <v>100</v>
      </c>
    </row>
    <row r="41" spans="1:23">
      <c r="A41" s="18">
        <v>30</v>
      </c>
      <c r="B41" s="18" t="s">
        <v>231</v>
      </c>
      <c r="C41" s="18" t="s">
        <v>232</v>
      </c>
      <c r="D41" s="31">
        <f t="shared" si="0"/>
        <v>90.847272727272724</v>
      </c>
      <c r="E41" s="32">
        <f>'[1]1ОиДинфоб'!G67</f>
        <v>28.636363636363637</v>
      </c>
      <c r="F41" s="32">
        <f>'[1]1ОиДинфоб'!J67</f>
        <v>27</v>
      </c>
      <c r="G41" s="31">
        <f>'[1]1ОиДинфоб'!P67</f>
        <v>39.5</v>
      </c>
      <c r="H41" s="31">
        <f t="shared" si="1"/>
        <v>95.13636363636364</v>
      </c>
      <c r="I41" s="32">
        <f>'[1]2КомУслОц'!F68</f>
        <v>50</v>
      </c>
      <c r="J41" s="31">
        <f>'[1]2КомУслОц'!J68</f>
        <v>49.5</v>
      </c>
      <c r="K41" s="31">
        <f t="shared" si="2"/>
        <v>99.5</v>
      </c>
      <c r="L41" s="18">
        <f>'[1]3УслДостИнвОц'!F67</f>
        <v>6</v>
      </c>
      <c r="M41" s="33">
        <f>'[1]3УслДостИнвОц'!I67</f>
        <v>24</v>
      </c>
      <c r="N41" s="32">
        <f>'[1]3УслДостИнвОц'!M67</f>
        <v>30</v>
      </c>
      <c r="O41" s="31">
        <f t="shared" si="3"/>
        <v>60</v>
      </c>
      <c r="P41" s="31">
        <f>'[1]4ДобрВежл'!H67</f>
        <v>39.92</v>
      </c>
      <c r="Q41" s="31">
        <f>'[1]4ДобрВежл'!L67</f>
        <v>39.92</v>
      </c>
      <c r="R41" s="31">
        <f>'[1]4ДобрВежл'!P67</f>
        <v>19.920000000000002</v>
      </c>
      <c r="S41" s="31">
        <f t="shared" si="4"/>
        <v>99.76</v>
      </c>
      <c r="T41" s="32">
        <f>'[1]5УдовлУсл'!H67</f>
        <v>30</v>
      </c>
      <c r="U41" s="31">
        <f>'[1]5УдовлУсл'!L67</f>
        <v>19.840000000000003</v>
      </c>
      <c r="V41" s="32">
        <f>'[1]5УдовлУсл'!P67</f>
        <v>50</v>
      </c>
      <c r="W41" s="31">
        <f t="shared" si="5"/>
        <v>99.84</v>
      </c>
    </row>
    <row r="42" spans="1:23">
      <c r="A42" s="18">
        <v>31</v>
      </c>
      <c r="B42" s="18" t="s">
        <v>233</v>
      </c>
      <c r="C42" s="18" t="s">
        <v>234</v>
      </c>
      <c r="D42" s="31">
        <f>AVERAGE(H42,K42,O42,S42,W42)</f>
        <v>90.72</v>
      </c>
      <c r="E42" s="31">
        <f>'[1]1ОиДинфоб'!G69</f>
        <v>26.1</v>
      </c>
      <c r="F42" s="32">
        <f>'[1]1ОиДинфоб'!J69</f>
        <v>30</v>
      </c>
      <c r="G42" s="32">
        <f>'[1]1ОиДинфоб'!P69</f>
        <v>40</v>
      </c>
      <c r="H42" s="31">
        <f>E42+F42+G42</f>
        <v>96.1</v>
      </c>
      <c r="I42" s="32">
        <f>'[1]2КомУслОц'!F70</f>
        <v>50</v>
      </c>
      <c r="J42" s="31">
        <f>'[1]2КомУслОц'!J70</f>
        <v>49.5</v>
      </c>
      <c r="K42" s="31">
        <f>I42+J42</f>
        <v>99.5</v>
      </c>
      <c r="L42" s="18">
        <f>'[1]3УслДостИнвОц'!F69</f>
        <v>12</v>
      </c>
      <c r="M42" s="33">
        <f>'[1]3УслДостИнвОц'!I69</f>
        <v>16</v>
      </c>
      <c r="N42" s="32">
        <f>'[1]3УслДостИнвОц'!M69</f>
        <v>30</v>
      </c>
      <c r="O42" s="31">
        <f>L42+M42+N42</f>
        <v>58</v>
      </c>
      <c r="P42" s="32">
        <f>'[1]4ДобрВежл'!H69</f>
        <v>40</v>
      </c>
      <c r="Q42" s="32">
        <f>'[1]4ДобрВежл'!L69</f>
        <v>40</v>
      </c>
      <c r="R42" s="32">
        <f>'[1]4ДобрВежл'!P69</f>
        <v>20</v>
      </c>
      <c r="S42" s="32">
        <f>SUM(P42:R42)</f>
        <v>100</v>
      </c>
      <c r="T42" s="32">
        <f>'[1]5УдовлУсл'!H69</f>
        <v>30</v>
      </c>
      <c r="U42" s="32">
        <f>'[1]5УдовлУсл'!L69</f>
        <v>20</v>
      </c>
      <c r="V42" s="32">
        <f>'[1]5УдовлУсл'!P69</f>
        <v>50</v>
      </c>
      <c r="W42" s="32">
        <f>SUM(T42:V42)</f>
        <v>100</v>
      </c>
    </row>
    <row r="43" spans="1:23">
      <c r="A43" s="18">
        <v>32</v>
      </c>
      <c r="B43" s="18" t="s">
        <v>19</v>
      </c>
      <c r="C43" s="18" t="s">
        <v>20</v>
      </c>
      <c r="D43" s="31">
        <f t="shared" si="0"/>
        <v>90.395930158622406</v>
      </c>
      <c r="E43" s="32">
        <f>'[1]1ОиДинфоб'!G4</f>
        <v>24.681372549019603</v>
      </c>
      <c r="F43" s="32">
        <f>'[1]1ОиДинфоб'!J4</f>
        <v>30</v>
      </c>
      <c r="G43" s="32">
        <f>'[1]1ОиДинфоб'!P4</f>
        <v>39.788151661813949</v>
      </c>
      <c r="H43" s="32">
        <f t="shared" si="1"/>
        <v>94.469524210833555</v>
      </c>
      <c r="I43" s="32">
        <f>'[1]2КомУслОц'!F5</f>
        <v>50</v>
      </c>
      <c r="J43" s="31">
        <f>'[1]2КомУслОц'!J5</f>
        <v>49.5</v>
      </c>
      <c r="K43" s="31">
        <f t="shared" si="2"/>
        <v>99.5</v>
      </c>
      <c r="L43" s="18">
        <f>'[1]3УслДостИнвОц'!F4</f>
        <v>6</v>
      </c>
      <c r="M43" s="33">
        <f>'[1]3УслДостИнвОц'!I4</f>
        <v>24</v>
      </c>
      <c r="N43" s="32">
        <f>'[1]3УслДостИнвОц'!M4</f>
        <v>30</v>
      </c>
      <c r="O43" s="31">
        <f t="shared" si="3"/>
        <v>60</v>
      </c>
      <c r="P43" s="31">
        <f>'[1]4ДобрВежл'!H4</f>
        <v>39.44</v>
      </c>
      <c r="Q43" s="32">
        <f>'[1]4ДобрВежл'!L4</f>
        <v>39.810126582278485</v>
      </c>
      <c r="R43" s="31">
        <f>'[1]4ДобрВежл'!P4</f>
        <v>19.78</v>
      </c>
      <c r="S43" s="31">
        <f t="shared" si="4"/>
        <v>99.030126582278484</v>
      </c>
      <c r="T43" s="31">
        <f>'[1]5УдовлУсл'!H4</f>
        <v>29.729999999999997</v>
      </c>
      <c r="U43" s="31">
        <f>'[1]5УдовлУсл'!L4</f>
        <v>19.700000000000003</v>
      </c>
      <c r="V43" s="31">
        <f>'[1]5УдовлУсл'!P4</f>
        <v>49.55</v>
      </c>
      <c r="W43" s="31">
        <f t="shared" si="5"/>
        <v>98.97999999999999</v>
      </c>
    </row>
    <row r="44" spans="1:23">
      <c r="A44" s="18">
        <v>33</v>
      </c>
      <c r="B44" s="18" t="s">
        <v>215</v>
      </c>
      <c r="C44" s="18" t="s">
        <v>235</v>
      </c>
      <c r="D44" s="31">
        <f t="shared" si="0"/>
        <v>90.347455412961693</v>
      </c>
      <c r="E44" s="31">
        <f>'[1]1ОиДинфоб'!G84</f>
        <v>26.5</v>
      </c>
      <c r="F44" s="32">
        <f>'[1]1ОиДинфоб'!J84</f>
        <v>30</v>
      </c>
      <c r="G44" s="32">
        <f>'[1]1ОиДинфоб'!P84</f>
        <v>39.812731610262993</v>
      </c>
      <c r="H44" s="31">
        <f t="shared" si="1"/>
        <v>96.312731610263</v>
      </c>
      <c r="I44" s="32">
        <f>'[1]2КомУслОц'!F85</f>
        <v>50</v>
      </c>
      <c r="J44" s="31">
        <f>'[1]2КомУслОц'!J85</f>
        <v>49.5</v>
      </c>
      <c r="K44" s="31">
        <f t="shared" si="2"/>
        <v>99.5</v>
      </c>
      <c r="L44" s="18">
        <f>'[1]3УслДостИнвОц'!F84</f>
        <v>6</v>
      </c>
      <c r="M44" s="33">
        <f>'[1]3УслДостИнвОц'!I84</f>
        <v>24</v>
      </c>
      <c r="N44" s="32">
        <f>'[1]3УслДостИнвОц'!M84</f>
        <v>27.27272727272727</v>
      </c>
      <c r="O44" s="31">
        <f t="shared" si="3"/>
        <v>57.272727272727266</v>
      </c>
      <c r="P44" s="32">
        <f>'[1]4ДобрВежл'!H84</f>
        <v>39.659090909090907</v>
      </c>
      <c r="Q44" s="31">
        <f>'[1]4ДобрВежл'!L84</f>
        <v>39.92</v>
      </c>
      <c r="R44" s="32">
        <f>'[1]4ДобрВежл'!P84</f>
        <v>19.772727272727273</v>
      </c>
      <c r="S44" s="31">
        <f t="shared" si="4"/>
        <v>99.351818181818174</v>
      </c>
      <c r="T44" s="31">
        <f>'[1]5УдовлУсл'!H84</f>
        <v>29.79</v>
      </c>
      <c r="U44" s="31">
        <f>'[1]5УдовлУсл'!L84</f>
        <v>19.86</v>
      </c>
      <c r="V44" s="31">
        <f>'[1]5УдовлУсл'!P84</f>
        <v>49.65</v>
      </c>
      <c r="W44" s="31">
        <f t="shared" si="5"/>
        <v>99.3</v>
      </c>
    </row>
    <row r="45" spans="1:23">
      <c r="A45" s="18">
        <v>34</v>
      </c>
      <c r="B45" s="18" t="s">
        <v>25</v>
      </c>
      <c r="C45" s="18" t="s">
        <v>38</v>
      </c>
      <c r="D45" s="31">
        <f>AVERAGE(H45,K45,O45,S45,W45)</f>
        <v>90.083939393939389</v>
      </c>
      <c r="E45" s="31">
        <f>'[1]1ОиДинфоб'!G19</f>
        <v>27.1</v>
      </c>
      <c r="F45" s="32">
        <f>'[1]1ОиДинфоб'!J19</f>
        <v>27</v>
      </c>
      <c r="G45" s="32">
        <f>'[1]1ОиДинфоб'!P19</f>
        <v>39.469696969696976</v>
      </c>
      <c r="H45" s="31">
        <f>E45+F45+G45</f>
        <v>93.569696969696977</v>
      </c>
      <c r="I45" s="32">
        <f>'[1]2КомУслОц'!F20</f>
        <v>50</v>
      </c>
      <c r="J45" s="31">
        <f>'[1]2КомУслОц'!J20</f>
        <v>48.95</v>
      </c>
      <c r="K45" s="31">
        <f>I45+J45</f>
        <v>98.95</v>
      </c>
      <c r="L45" s="18">
        <f>'[1]3УслДостИнвОц'!F19</f>
        <v>12</v>
      </c>
      <c r="M45" s="18">
        <f>'[1]3УслДостИнвОц'!I19</f>
        <v>24</v>
      </c>
      <c r="N45" s="32">
        <f>'[1]3УслДостИнвОц'!M19</f>
        <v>24</v>
      </c>
      <c r="O45" s="32">
        <f>L45+M45+N45</f>
        <v>60</v>
      </c>
      <c r="P45" s="31">
        <f>'[1]4ДобрВежл'!H19</f>
        <v>39.64</v>
      </c>
      <c r="Q45" s="31">
        <f>'[1]4ДобрВежл'!L19</f>
        <v>39.92</v>
      </c>
      <c r="R45" s="31">
        <f>'[1]4ДобрВежл'!P19</f>
        <v>19.82</v>
      </c>
      <c r="S45" s="31">
        <f>SUM(P45:R45)</f>
        <v>99.38</v>
      </c>
      <c r="T45" s="31">
        <f>'[1]5УдовлУсл'!H19</f>
        <v>29.429999999999996</v>
      </c>
      <c r="U45" s="31">
        <f>'[1]5УдовлУсл'!L19</f>
        <v>19.540000000000003</v>
      </c>
      <c r="V45" s="31">
        <f>'[1]5УдовлУсл'!P19</f>
        <v>49.55</v>
      </c>
      <c r="W45" s="31">
        <f>SUM(T45:V45)</f>
        <v>98.52</v>
      </c>
    </row>
    <row r="46" spans="1:23">
      <c r="A46" s="74">
        <v>35</v>
      </c>
      <c r="B46" s="18" t="s">
        <v>25</v>
      </c>
      <c r="C46" s="18" t="s">
        <v>26</v>
      </c>
      <c r="D46" s="31">
        <f t="shared" si="0"/>
        <v>89.952945295404817</v>
      </c>
      <c r="E46" s="31">
        <f>'[1]1ОиДинфоб'!G7</f>
        <v>27</v>
      </c>
      <c r="F46" s="32">
        <f>'[1]1ОиДинфоб'!J7</f>
        <v>27</v>
      </c>
      <c r="G46" s="31">
        <f>'[1]1ОиДинфоб'!P7</f>
        <v>38.799999999999997</v>
      </c>
      <c r="H46" s="31">
        <f t="shared" si="1"/>
        <v>92.8</v>
      </c>
      <c r="I46" s="32">
        <f>'[1]2КомУслОц'!F8</f>
        <v>50</v>
      </c>
      <c r="J46" s="31">
        <f>'[1]2КомУслОц'!J8</f>
        <v>49</v>
      </c>
      <c r="K46" s="31">
        <f t="shared" si="2"/>
        <v>99</v>
      </c>
      <c r="L46" s="18">
        <f>'[1]3УслДостИнвОц'!F7</f>
        <v>12</v>
      </c>
      <c r="M46" s="33">
        <f>'[1]3УслДостИнвОц'!I7</f>
        <v>24</v>
      </c>
      <c r="N46" s="32">
        <f>'[1]3УслДостИнвОц'!M7</f>
        <v>24</v>
      </c>
      <c r="O46" s="31">
        <f t="shared" si="3"/>
        <v>60</v>
      </c>
      <c r="P46" s="31">
        <f>'[1]4ДобрВежл'!H7</f>
        <v>39.360000000000007</v>
      </c>
      <c r="Q46" s="32">
        <f>'[1]4ДобрВежл'!L7</f>
        <v>40</v>
      </c>
      <c r="R46" s="31">
        <f>'[1]4ДобрВежл'!P7</f>
        <v>19.480000000000004</v>
      </c>
      <c r="S46" s="31">
        <f t="shared" si="4"/>
        <v>98.840000000000018</v>
      </c>
      <c r="T46" s="32">
        <f>'[1]5УдовлУсл'!H7</f>
        <v>29.934354485776804</v>
      </c>
      <c r="U46" s="32">
        <f>'[1]5УдовлУсл'!L7</f>
        <v>19.518599562363239</v>
      </c>
      <c r="V46" s="32">
        <f>'[1]5УдовлУсл'!P7</f>
        <v>49.671772428884026</v>
      </c>
      <c r="W46" s="32">
        <f t="shared" si="5"/>
        <v>99.124726477024069</v>
      </c>
    </row>
    <row r="47" spans="1:23">
      <c r="A47" s="75"/>
      <c r="B47" s="18" t="s">
        <v>236</v>
      </c>
      <c r="C47" s="18" t="s">
        <v>237</v>
      </c>
      <c r="D47" s="31">
        <f t="shared" si="0"/>
        <v>90.048296296296286</v>
      </c>
      <c r="E47" s="32">
        <f>'[1]1ОиДинфоб'!G78</f>
        <v>26.666666666666664</v>
      </c>
      <c r="F47" s="32">
        <f>'[1]1ОиДинфоб'!J78</f>
        <v>30</v>
      </c>
      <c r="G47" s="31">
        <f>'[1]1ОиДинфоб'!P78</f>
        <v>39.814814814814817</v>
      </c>
      <c r="H47" s="31">
        <f t="shared" si="1"/>
        <v>96.481481481481481</v>
      </c>
      <c r="I47" s="32">
        <f>'[1]2КомУслОц'!F79</f>
        <v>50</v>
      </c>
      <c r="J47" s="32">
        <f>'[1]2КомУслОц'!J79</f>
        <v>50</v>
      </c>
      <c r="K47" s="32">
        <f t="shared" si="2"/>
        <v>100</v>
      </c>
      <c r="L47" s="18">
        <f>'[1]3УслДостИнвОц'!F78</f>
        <v>0</v>
      </c>
      <c r="M47" s="18">
        <f>'[1]3УслДостИнвОц'!I78</f>
        <v>24</v>
      </c>
      <c r="N47" s="32">
        <f>'[1]3УслДостИнвОц'!M78</f>
        <v>30</v>
      </c>
      <c r="O47" s="32">
        <f t="shared" si="3"/>
        <v>54</v>
      </c>
      <c r="P47" s="32">
        <f>'[1]4ДобрВежл'!H78</f>
        <v>40</v>
      </c>
      <c r="Q47" s="32">
        <f>'[1]4ДобрВежл'!L78</f>
        <v>40</v>
      </c>
      <c r="R47" s="31">
        <f>'[1]4ДобрВежл'!P78</f>
        <v>19.760000000000002</v>
      </c>
      <c r="S47" s="31">
        <f t="shared" si="4"/>
        <v>99.76</v>
      </c>
      <c r="T47" s="32">
        <f>'[1]5УдовлУсл'!H78</f>
        <v>30</v>
      </c>
      <c r="U47" s="32">
        <f>'[1]5УдовлУсл'!L78</f>
        <v>20</v>
      </c>
      <c r="V47" s="32">
        <f>'[1]5УдовлУсл'!P78</f>
        <v>50</v>
      </c>
      <c r="W47" s="32">
        <f t="shared" si="5"/>
        <v>100</v>
      </c>
    </row>
    <row r="48" spans="1:23">
      <c r="A48" s="74">
        <v>36</v>
      </c>
      <c r="B48" s="18" t="s">
        <v>52</v>
      </c>
      <c r="C48" s="18" t="s">
        <v>53</v>
      </c>
      <c r="D48" s="31">
        <f t="shared" si="0"/>
        <v>89.94577622425092</v>
      </c>
      <c r="E48" s="31">
        <f>'[1]1ОиДинфоб'!G33</f>
        <v>28</v>
      </c>
      <c r="F48" s="32">
        <f>'[1]1ОиДинфоб'!J33</f>
        <v>30</v>
      </c>
      <c r="G48" s="32">
        <f>'[1]1ОиДинфоб'!P33</f>
        <v>38.742793438445617</v>
      </c>
      <c r="H48" s="31">
        <f t="shared" si="1"/>
        <v>96.742793438445617</v>
      </c>
      <c r="I48" s="32">
        <f>'[1]2КомУслОц'!F34</f>
        <v>50</v>
      </c>
      <c r="J48" s="31">
        <f>'[1]2КомУслОц'!J34</f>
        <v>49.5</v>
      </c>
      <c r="K48" s="31">
        <f t="shared" si="2"/>
        <v>99.5</v>
      </c>
      <c r="L48" s="18">
        <f>'[1]3УслДостИнвОц'!F33</f>
        <v>18</v>
      </c>
      <c r="M48" s="18">
        <f>'[1]3УслДостИнвОц'!I33</f>
        <v>24</v>
      </c>
      <c r="N48" s="31">
        <f>'[1]3УслДостИнвОц'!M33</f>
        <v>13.23</v>
      </c>
      <c r="O48" s="31">
        <f t="shared" si="3"/>
        <v>55.230000000000004</v>
      </c>
      <c r="P48" s="31">
        <f>'[1]4ДобрВежл'!H33</f>
        <v>39.520000000000003</v>
      </c>
      <c r="Q48" s="32">
        <f>'[1]4ДобрВежл'!L33</f>
        <v>39.720279720279727</v>
      </c>
      <c r="R48" s="32">
        <f>'[1]4ДобрВежл'!P33</f>
        <v>19.765807962529276</v>
      </c>
      <c r="S48" s="31">
        <f t="shared" si="4"/>
        <v>99.00608768280901</v>
      </c>
      <c r="T48" s="31">
        <f>'[1]5УдовлУсл'!H33</f>
        <v>29.879999999999995</v>
      </c>
      <c r="U48" s="31">
        <f>'[1]5УдовлУсл'!L33</f>
        <v>19.82</v>
      </c>
      <c r="V48" s="31">
        <f>'[1]5УдовлУсл'!P33</f>
        <v>49.55</v>
      </c>
      <c r="W48" s="31">
        <f t="shared" si="5"/>
        <v>99.25</v>
      </c>
    </row>
    <row r="49" spans="1:23">
      <c r="A49" s="75"/>
      <c r="B49" s="18" t="s">
        <v>102</v>
      </c>
      <c r="C49" s="9" t="s">
        <v>103</v>
      </c>
      <c r="D49" s="11">
        <f t="shared" si="0"/>
        <v>89.896666666666675</v>
      </c>
      <c r="E49" s="11">
        <f>'[1]1ОиДинфоб'!G59</f>
        <v>21.6</v>
      </c>
      <c r="F49" s="12">
        <f>'[1]1ОиДинфоб'!J59</f>
        <v>27</v>
      </c>
      <c r="G49" s="12">
        <f>'[1]1ОиДинфоб'!P59</f>
        <v>39.583333333333336</v>
      </c>
      <c r="H49" s="11">
        <f t="shared" si="1"/>
        <v>88.183333333333337</v>
      </c>
      <c r="I49" s="12">
        <f>'[1]2КомУслОц'!F60</f>
        <v>50</v>
      </c>
      <c r="J49" s="11">
        <f>'[1]2КомУслОц'!J60</f>
        <v>47.5</v>
      </c>
      <c r="K49" s="11">
        <f t="shared" si="2"/>
        <v>97.5</v>
      </c>
      <c r="L49" s="9">
        <f>'[1]3УслДостИнвОц'!F59</f>
        <v>24</v>
      </c>
      <c r="M49" s="34">
        <f>'[1]3УслДостИнвОц'!I59</f>
        <v>32</v>
      </c>
      <c r="N49" s="12">
        <f>'[1]3УслДостИнвОц'!M59</f>
        <v>18</v>
      </c>
      <c r="O49" s="11">
        <f t="shared" si="3"/>
        <v>74</v>
      </c>
      <c r="P49" s="11">
        <f>'[1]4ДобрВежл'!H59</f>
        <v>38.800000000000004</v>
      </c>
      <c r="Q49" s="11">
        <f>'[1]4ДобрВежл'!L59</f>
        <v>37.6</v>
      </c>
      <c r="R49" s="11">
        <f>'[1]4ДобрВежл'!P59</f>
        <v>19.400000000000002</v>
      </c>
      <c r="S49" s="11">
        <f t="shared" si="4"/>
        <v>95.800000000000011</v>
      </c>
      <c r="T49" s="11">
        <f>'[1]5УдовлУсл'!H59</f>
        <v>28.2</v>
      </c>
      <c r="U49" s="11">
        <f>'[1]5УдовлУсл'!L59</f>
        <v>18.8</v>
      </c>
      <c r="V49" s="11">
        <f>'[1]5УдовлУсл'!P59</f>
        <v>47</v>
      </c>
      <c r="W49" s="11">
        <f t="shared" si="5"/>
        <v>94</v>
      </c>
    </row>
    <row r="50" spans="1:23">
      <c r="A50" s="74">
        <v>37</v>
      </c>
      <c r="B50" s="18" t="s">
        <v>25</v>
      </c>
      <c r="C50" s="18" t="s">
        <v>39</v>
      </c>
      <c r="D50" s="31">
        <f t="shared" si="0"/>
        <v>89.827518166599859</v>
      </c>
      <c r="E50" s="31">
        <f>'[1]1ОиДинфоб'!G20</f>
        <v>26.5</v>
      </c>
      <c r="F50" s="32">
        <f>'[1]1ОиДинфоб'!J20</f>
        <v>30</v>
      </c>
      <c r="G50" s="32">
        <f>'[1]1ОиДинфоб'!P20</f>
        <v>39.857590832999314</v>
      </c>
      <c r="H50" s="31">
        <f t="shared" si="1"/>
        <v>96.357590832999307</v>
      </c>
      <c r="I50" s="32">
        <f>'[1]2КомУслОц'!F21</f>
        <v>50</v>
      </c>
      <c r="J50" s="31">
        <f>'[1]2КомУслОц'!J21</f>
        <v>49.5</v>
      </c>
      <c r="K50" s="31">
        <f t="shared" si="2"/>
        <v>99.5</v>
      </c>
      <c r="L50" s="18">
        <f>'[1]3УслДостИнвОц'!F20</f>
        <v>0</v>
      </c>
      <c r="M50" s="18">
        <f>'[1]3УслДостИнвОц'!I20</f>
        <v>24</v>
      </c>
      <c r="N50" s="32">
        <f>'[1]3УслДостИнвОц'!M20</f>
        <v>30</v>
      </c>
      <c r="O50" s="32">
        <f t="shared" si="3"/>
        <v>54</v>
      </c>
      <c r="P50" s="31">
        <f>'[1]4ДобрВежл'!H20</f>
        <v>39.680000000000007</v>
      </c>
      <c r="Q50" s="32">
        <f>'[1]4ДобрВежл'!L20</f>
        <v>40</v>
      </c>
      <c r="R50" s="31">
        <f>'[1]4ДобрВежл'!P20</f>
        <v>19.760000000000002</v>
      </c>
      <c r="S50" s="31">
        <f t="shared" si="4"/>
        <v>99.440000000000012</v>
      </c>
      <c r="T50" s="31">
        <f>'[1]5УдовлУсл'!H20</f>
        <v>29.939999999999998</v>
      </c>
      <c r="U50" s="31">
        <f>'[1]5УдовлУсл'!L20</f>
        <v>19.900000000000002</v>
      </c>
      <c r="V50" s="32">
        <f>'[1]5УдовлУсл'!P20</f>
        <v>50</v>
      </c>
      <c r="W50" s="31">
        <f t="shared" si="5"/>
        <v>99.84</v>
      </c>
    </row>
    <row r="51" spans="1:23">
      <c r="A51" s="75"/>
      <c r="B51" s="18" t="s">
        <v>55</v>
      </c>
      <c r="C51" s="18" t="s">
        <v>56</v>
      </c>
      <c r="D51" s="31">
        <f t="shared" si="0"/>
        <v>89.813999999999993</v>
      </c>
      <c r="E51" s="31">
        <f>'[1]1ОиДинфоб'!G35</f>
        <v>25.2</v>
      </c>
      <c r="F51" s="32">
        <f>'[1]1ОиДинфоб'!J35</f>
        <v>30</v>
      </c>
      <c r="G51" s="32">
        <f>'[1]1ОиДинфоб'!P35</f>
        <v>40</v>
      </c>
      <c r="H51" s="31">
        <f t="shared" si="1"/>
        <v>95.2</v>
      </c>
      <c r="I51" s="32">
        <f>'[1]2КомУслОц'!F36</f>
        <v>50</v>
      </c>
      <c r="J51" s="31">
        <f>'[1]2КомУслОц'!J36</f>
        <v>48.5</v>
      </c>
      <c r="K51" s="31">
        <f t="shared" si="2"/>
        <v>98.5</v>
      </c>
      <c r="L51" s="18">
        <f>'[1]3УслДостИнвОц'!F35</f>
        <v>12</v>
      </c>
      <c r="M51" s="33">
        <f>'[1]3УслДостИнвОц'!I35</f>
        <v>16</v>
      </c>
      <c r="N51" s="32">
        <f>'[1]3УслДостИнвОц'!M35</f>
        <v>30</v>
      </c>
      <c r="O51" s="31">
        <f t="shared" si="3"/>
        <v>58</v>
      </c>
      <c r="P51" s="31">
        <f>'[1]4ДобрВежл'!H35</f>
        <v>39.24</v>
      </c>
      <c r="Q51" s="32">
        <f>'[1]4ДобрВежл'!L35</f>
        <v>40</v>
      </c>
      <c r="R51" s="32">
        <f>'[1]4ДобрВежл'!P35</f>
        <v>20</v>
      </c>
      <c r="S51" s="31">
        <f t="shared" si="4"/>
        <v>99.240000000000009</v>
      </c>
      <c r="T51" s="31">
        <f>'[1]5УдовлУсл'!H35</f>
        <v>29.7</v>
      </c>
      <c r="U51" s="31">
        <f>'[1]5УдовлУсл'!L35</f>
        <v>19.380000000000003</v>
      </c>
      <c r="V51" s="31">
        <f>'[1]5УдовлУсл'!P35</f>
        <v>49.05</v>
      </c>
      <c r="W51" s="31">
        <f t="shared" si="5"/>
        <v>98.13</v>
      </c>
    </row>
    <row r="52" spans="1:23">
      <c r="A52" s="74">
        <v>38</v>
      </c>
      <c r="B52" s="18" t="s">
        <v>25</v>
      </c>
      <c r="C52" s="18" t="s">
        <v>45</v>
      </c>
      <c r="D52" s="31">
        <f t="shared" si="0"/>
        <v>89.748729614823276</v>
      </c>
      <c r="E52" s="32">
        <f>'[1]1ОиДинфоб'!G27</f>
        <v>25.906862745098042</v>
      </c>
      <c r="F52" s="32">
        <f>'[1]1ОиДинфоб'!J27</f>
        <v>27</v>
      </c>
      <c r="G52" s="32">
        <f>'[1]1ОиДинфоб'!P27</f>
        <v>39.472222222222229</v>
      </c>
      <c r="H52" s="32">
        <f t="shared" si="1"/>
        <v>92.379084967320267</v>
      </c>
      <c r="I52" s="32">
        <f>'[1]2КомУслОц'!F28</f>
        <v>50</v>
      </c>
      <c r="J52" s="32">
        <f>'[1]2КомУслОц'!J28</f>
        <v>49.514563106796118</v>
      </c>
      <c r="K52" s="32">
        <f t="shared" si="2"/>
        <v>99.514563106796118</v>
      </c>
      <c r="L52" s="18">
        <f>'[1]3УслДостИнвОц'!F27</f>
        <v>6</v>
      </c>
      <c r="M52" s="18">
        <f>'[1]3УслДостИнвОц'!I27</f>
        <v>24</v>
      </c>
      <c r="N52" s="32">
        <f>'[1]3УслДостИнвОц'!M27</f>
        <v>30</v>
      </c>
      <c r="O52" s="32">
        <f t="shared" si="3"/>
        <v>60</v>
      </c>
      <c r="P52" s="31">
        <f>'[1]4ДобрВежл'!H27</f>
        <v>39.400000000000006</v>
      </c>
      <c r="Q52" s="31">
        <f>'[1]4ДобрВежл'!L27</f>
        <v>39.72</v>
      </c>
      <c r="R52" s="31">
        <f>'[1]4ДобрВежл'!P27</f>
        <v>19.28</v>
      </c>
      <c r="S52" s="31">
        <f t="shared" si="4"/>
        <v>98.4</v>
      </c>
      <c r="T52" s="31">
        <f>'[1]5УдовлУсл'!H27</f>
        <v>29.549999999999997</v>
      </c>
      <c r="U52" s="31">
        <f>'[1]5УдовлУсл'!L27</f>
        <v>19.400000000000002</v>
      </c>
      <c r="V52" s="31">
        <f>'[1]5УдовлУсл'!P27</f>
        <v>49.5</v>
      </c>
      <c r="W52" s="31">
        <f t="shared" si="5"/>
        <v>98.45</v>
      </c>
    </row>
    <row r="53" spans="1:23">
      <c r="A53" s="75"/>
      <c r="B53" s="18" t="s">
        <v>52</v>
      </c>
      <c r="C53" s="18" t="s">
        <v>54</v>
      </c>
      <c r="D53" s="31">
        <f t="shared" si="0"/>
        <v>89.667698685088311</v>
      </c>
      <c r="E53" s="32">
        <f>'[1]1ОиДинфоб'!G34</f>
        <v>29.583333333333332</v>
      </c>
      <c r="F53" s="32">
        <f>'[1]1ОиДинфоб'!J34</f>
        <v>30</v>
      </c>
      <c r="G53" s="32">
        <f>'[1]1ОиДинфоб'!P34</f>
        <v>39.671574311582752</v>
      </c>
      <c r="H53" s="32">
        <f t="shared" si="1"/>
        <v>99.254907644916074</v>
      </c>
      <c r="I53" s="32">
        <f>'[1]2КомУслОц'!F35</f>
        <v>50</v>
      </c>
      <c r="J53" s="31">
        <f>'[1]2КомУслОц'!J35</f>
        <v>49.45</v>
      </c>
      <c r="K53" s="31">
        <f t="shared" si="2"/>
        <v>99.45</v>
      </c>
      <c r="L53" s="18">
        <f>'[1]3УслДостИнвОц'!F34</f>
        <v>0</v>
      </c>
      <c r="M53" s="18">
        <f>'[1]3УслДостИнвОц'!I34</f>
        <v>24</v>
      </c>
      <c r="N53" s="31">
        <f>'[1]3УслДостИнвОц'!M34</f>
        <v>27.63</v>
      </c>
      <c r="O53" s="31">
        <f t="shared" si="3"/>
        <v>51.629999999999995</v>
      </c>
      <c r="P53" s="31">
        <f>'[1]4ДобрВежл'!H34</f>
        <v>39.64</v>
      </c>
      <c r="Q53" s="31">
        <f>'[1]4ДобрВежл'!L34</f>
        <v>39.64</v>
      </c>
      <c r="R53" s="32">
        <f>'[1]4ДобрВежл'!P34</f>
        <v>19.721792890262751</v>
      </c>
      <c r="S53" s="31">
        <f t="shared" si="4"/>
        <v>99.001792890262749</v>
      </c>
      <c r="T53" s="31">
        <f>'[1]5УдовлУсл'!H34</f>
        <v>29.729999999999997</v>
      </c>
      <c r="U53" s="32">
        <f>'[1]5УдовлУсл'!L34</f>
        <v>19.721792890262751</v>
      </c>
      <c r="V53" s="31">
        <f>'[1]5УдовлУсл'!P34</f>
        <v>49.55</v>
      </c>
      <c r="W53" s="31">
        <f t="shared" si="5"/>
        <v>99.001792890262749</v>
      </c>
    </row>
    <row r="54" spans="1:23">
      <c r="A54" s="74">
        <v>39</v>
      </c>
      <c r="B54" s="18" t="s">
        <v>25</v>
      </c>
      <c r="C54" s="18" t="s">
        <v>34</v>
      </c>
      <c r="D54" s="31">
        <f t="shared" si="0"/>
        <v>89.636790162532861</v>
      </c>
      <c r="E54" s="31">
        <f>'[1]1ОиДинфоб'!G15</f>
        <v>29.1</v>
      </c>
      <c r="F54" s="32">
        <f>'[1]1ОиДинфоб'!J15</f>
        <v>30</v>
      </c>
      <c r="G54" s="32">
        <f>'[1]1ОиДинфоб'!P15</f>
        <v>39.630617479330951</v>
      </c>
      <c r="H54" s="31">
        <f t="shared" si="1"/>
        <v>98.730617479330959</v>
      </c>
      <c r="I54" s="32">
        <f>'[1]2КомУслОц'!F16</f>
        <v>50</v>
      </c>
      <c r="J54" s="31">
        <f>'[1]2КомУслОц'!J16</f>
        <v>49.5</v>
      </c>
      <c r="K54" s="31">
        <f t="shared" si="2"/>
        <v>99.5</v>
      </c>
      <c r="L54" s="18">
        <f>'[1]3УслДостИнвОц'!F15</f>
        <v>6</v>
      </c>
      <c r="M54" s="33">
        <f>'[1]3УслДостИнвОц'!I15</f>
        <v>16</v>
      </c>
      <c r="N54" s="31">
        <f>'[1]3УслДостИнвОц'!M15</f>
        <v>28.799999999999997</v>
      </c>
      <c r="O54" s="31">
        <f t="shared" si="3"/>
        <v>50.8</v>
      </c>
      <c r="P54" s="31">
        <f>'[1]4ДобрВежл'!H15</f>
        <v>39.64</v>
      </c>
      <c r="Q54" s="32">
        <f>'[1]4ДобрВежл'!L15</f>
        <v>39.933333333333337</v>
      </c>
      <c r="R54" s="31">
        <f>'[1]4ДобрВежл'!P15</f>
        <v>19.82</v>
      </c>
      <c r="S54" s="31">
        <f t="shared" si="4"/>
        <v>99.393333333333345</v>
      </c>
      <c r="T54" s="32">
        <f>'[1]5УдовлУсл'!H15</f>
        <v>29.9</v>
      </c>
      <c r="U54" s="31">
        <f>'[1]5УдовлУсл'!L15</f>
        <v>19.86</v>
      </c>
      <c r="V54" s="32">
        <f>'[1]5УдовлУсл'!P15</f>
        <v>50</v>
      </c>
      <c r="W54" s="31">
        <f t="shared" si="5"/>
        <v>99.759999999999991</v>
      </c>
    </row>
    <row r="55" spans="1:23">
      <c r="A55" s="75"/>
      <c r="B55" s="18" t="s">
        <v>102</v>
      </c>
      <c r="C55" s="9" t="s">
        <v>104</v>
      </c>
      <c r="D55" s="11">
        <f t="shared" si="0"/>
        <v>89.565233644859816</v>
      </c>
      <c r="E55" s="11">
        <f>'[1]1ОиДинфоб'!G60</f>
        <v>25.2</v>
      </c>
      <c r="F55" s="12">
        <f>'[1]1ОиДинфоб'!J60</f>
        <v>27</v>
      </c>
      <c r="G55" s="12">
        <f>'[1]1ОиДинфоб'!P60</f>
        <v>39.626168224299072</v>
      </c>
      <c r="H55" s="11">
        <f t="shared" si="1"/>
        <v>91.826168224299067</v>
      </c>
      <c r="I55" s="12">
        <f>'[1]2КомУслОц'!F61</f>
        <v>50</v>
      </c>
      <c r="J55" s="12">
        <f>'[1]2КомУслОц'!J61</f>
        <v>50</v>
      </c>
      <c r="K55" s="12">
        <f t="shared" si="2"/>
        <v>100</v>
      </c>
      <c r="L55" s="9">
        <f>'[1]3УслДостИнвОц'!F60</f>
        <v>24</v>
      </c>
      <c r="M55" s="9">
        <f>'[1]3УслДостИнвОц'!I60</f>
        <v>32</v>
      </c>
      <c r="N55" s="12">
        <f>'[1]3УслДостИнвОц'!M60</f>
        <v>0</v>
      </c>
      <c r="O55" s="12">
        <f t="shared" si="3"/>
        <v>56</v>
      </c>
      <c r="P55" s="12">
        <f>'[1]4ДобрВежл'!H60</f>
        <v>40</v>
      </c>
      <c r="Q55" s="12">
        <f>'[1]4ДобрВежл'!L60</f>
        <v>40</v>
      </c>
      <c r="R55" s="12">
        <f>'[1]4ДобрВежл'!P60</f>
        <v>20</v>
      </c>
      <c r="S55" s="12">
        <f t="shared" si="4"/>
        <v>100</v>
      </c>
      <c r="T55" s="12">
        <f>'[1]5УдовлУсл'!H60</f>
        <v>30</v>
      </c>
      <c r="U55" s="12">
        <f>'[1]5УдовлУсл'!L60</f>
        <v>20</v>
      </c>
      <c r="V55" s="12">
        <f>'[1]5УдовлУсл'!P60</f>
        <v>50</v>
      </c>
      <c r="W55" s="12">
        <f t="shared" si="5"/>
        <v>100</v>
      </c>
    </row>
    <row r="56" spans="1:23">
      <c r="A56" s="18">
        <v>40</v>
      </c>
      <c r="B56" s="18" t="s">
        <v>87</v>
      </c>
      <c r="C56" s="18" t="s">
        <v>88</v>
      </c>
      <c r="D56" s="31">
        <f t="shared" si="0"/>
        <v>89.523636363636371</v>
      </c>
      <c r="E56" s="31">
        <f>'[1]1ОиДинфоб'!G51</f>
        <v>26.8</v>
      </c>
      <c r="F56" s="32">
        <f>'[1]1ОиДинфоб'!J51</f>
        <v>30</v>
      </c>
      <c r="G56" s="32">
        <f>'[1]1ОиДинфоб'!P51</f>
        <v>39.81818181818182</v>
      </c>
      <c r="H56" s="31">
        <f t="shared" si="1"/>
        <v>96.618181818181824</v>
      </c>
      <c r="I56" s="32">
        <f>'[1]2КомУслОц'!F52</f>
        <v>50</v>
      </c>
      <c r="J56" s="31">
        <f>'[1]2КомУслОц'!J52</f>
        <v>49.5</v>
      </c>
      <c r="K56" s="31">
        <f t="shared" si="2"/>
        <v>99.5</v>
      </c>
      <c r="L56" s="18">
        <f>'[1]3УслДостИнвОц'!F51</f>
        <v>6</v>
      </c>
      <c r="M56" s="33">
        <f>'[1]3УслДостИнвОц'!I51</f>
        <v>16</v>
      </c>
      <c r="N56" s="32">
        <f>'[1]3УслДостИнвОц'!M51</f>
        <v>30</v>
      </c>
      <c r="O56" s="31">
        <f t="shared" si="3"/>
        <v>52</v>
      </c>
      <c r="P56" s="32">
        <f>'[1]4ДобрВежл'!H51</f>
        <v>40</v>
      </c>
      <c r="Q56" s="32">
        <f>'[1]4ДобрВежл'!L51</f>
        <v>40</v>
      </c>
      <c r="R56" s="32">
        <f>'[1]4ДобрВежл'!P51</f>
        <v>20</v>
      </c>
      <c r="S56" s="32">
        <f t="shared" si="4"/>
        <v>100</v>
      </c>
      <c r="T56" s="32">
        <f>'[1]5УдовлУсл'!H51</f>
        <v>30</v>
      </c>
      <c r="U56" s="32">
        <f>'[1]5УдовлУсл'!L51</f>
        <v>20</v>
      </c>
      <c r="V56" s="31">
        <f>'[1]5УдовлУсл'!P51</f>
        <v>49.5</v>
      </c>
      <c r="W56" s="31">
        <f t="shared" si="5"/>
        <v>99.5</v>
      </c>
    </row>
    <row r="57" spans="1:23">
      <c r="A57" s="74">
        <v>41</v>
      </c>
      <c r="B57" s="18" t="s">
        <v>207</v>
      </c>
      <c r="C57" s="18" t="s">
        <v>238</v>
      </c>
      <c r="D57" s="31">
        <f t="shared" si="0"/>
        <v>89.394529505582142</v>
      </c>
      <c r="E57" s="31">
        <f>'[1]1ОиДинфоб'!G71</f>
        <v>28.2</v>
      </c>
      <c r="F57" s="32">
        <f>'[1]1ОиДинфоб'!J71</f>
        <v>18</v>
      </c>
      <c r="G57" s="32">
        <f>'[1]1ОиДинфоб'!P71</f>
        <v>39.96810207336523</v>
      </c>
      <c r="H57" s="31">
        <f t="shared" si="1"/>
        <v>86.168102073365233</v>
      </c>
      <c r="I57" s="32">
        <f>'[1]2КомУслОц'!F72</f>
        <v>50</v>
      </c>
      <c r="J57" s="31">
        <f>'[1]2КомУслОц'!J72</f>
        <v>49.95</v>
      </c>
      <c r="K57" s="31">
        <f t="shared" si="2"/>
        <v>99.95</v>
      </c>
      <c r="L57" s="18">
        <f>'[1]3УслДостИнвОц'!F71</f>
        <v>12</v>
      </c>
      <c r="M57" s="18">
        <f>'[1]3УслДостИнвОц'!I71</f>
        <v>24</v>
      </c>
      <c r="N57" s="32">
        <f>'[1]3УслДостИнвОц'!M71</f>
        <v>25.454545454545453</v>
      </c>
      <c r="O57" s="32">
        <f t="shared" si="3"/>
        <v>61.454545454545453</v>
      </c>
      <c r="P57" s="31">
        <f>'[1]4ДобрВежл'!H71</f>
        <v>39.6</v>
      </c>
      <c r="Q57" s="32">
        <f>'[1]4ДобрВежл'!L71</f>
        <v>40</v>
      </c>
      <c r="R57" s="31">
        <f>'[1]4ДобрВежл'!P71</f>
        <v>19.8</v>
      </c>
      <c r="S57" s="31">
        <f t="shared" si="4"/>
        <v>99.399999999999991</v>
      </c>
      <c r="T57" s="32">
        <f>'[1]5УдовлУсл'!H71</f>
        <v>30</v>
      </c>
      <c r="U57" s="32">
        <f>'[1]5УдовлУсл'!L71</f>
        <v>20</v>
      </c>
      <c r="V57" s="32">
        <f>'[1]5УдовлУсл'!P71</f>
        <v>50</v>
      </c>
      <c r="W57" s="32">
        <f t="shared" si="5"/>
        <v>100</v>
      </c>
    </row>
    <row r="58" spans="1:23">
      <c r="A58" s="75"/>
      <c r="B58" s="18" t="s">
        <v>239</v>
      </c>
      <c r="C58" s="18" t="s">
        <v>240</v>
      </c>
      <c r="D58" s="31">
        <f t="shared" si="0"/>
        <v>89.44</v>
      </c>
      <c r="E58" s="31">
        <f>'[1]1ОиДинфоб'!G88</f>
        <v>26.7</v>
      </c>
      <c r="F58" s="32">
        <f>'[1]1ОиДинфоб'!J88</f>
        <v>27</v>
      </c>
      <c r="G58" s="32">
        <f>'[1]1ОиДинфоб'!P88</f>
        <v>40</v>
      </c>
      <c r="H58" s="31">
        <f t="shared" si="1"/>
        <v>93.7</v>
      </c>
      <c r="I58" s="32">
        <f>'[1]2КомУслОц'!F89</f>
        <v>50</v>
      </c>
      <c r="J58" s="31">
        <f>'[1]2КомУслОц'!J89</f>
        <v>49.5</v>
      </c>
      <c r="K58" s="31">
        <f t="shared" si="2"/>
        <v>99.5</v>
      </c>
      <c r="L58" s="18">
        <f>'[1]3УслДостИнвОц'!F88</f>
        <v>0</v>
      </c>
      <c r="M58" s="18">
        <f>'[1]3УслДостИнвОц'!I88</f>
        <v>24</v>
      </c>
      <c r="N58" s="32">
        <f>'[1]3УслДостИнвОц'!M88</f>
        <v>30</v>
      </c>
      <c r="O58" s="32">
        <f t="shared" si="3"/>
        <v>54</v>
      </c>
      <c r="P58" s="32">
        <f>'[1]4ДобрВежл'!H88</f>
        <v>40</v>
      </c>
      <c r="Q58" s="32">
        <f>'[1]4ДобрВежл'!L88</f>
        <v>40</v>
      </c>
      <c r="R58" s="32">
        <f>'[1]4ДобрВежл'!P88</f>
        <v>20</v>
      </c>
      <c r="S58" s="32">
        <f t="shared" si="4"/>
        <v>100</v>
      </c>
      <c r="T58" s="32">
        <f>'[1]5УдовлУсл'!H88</f>
        <v>30</v>
      </c>
      <c r="U58" s="32">
        <f>'[1]5УдовлУсл'!L88</f>
        <v>20</v>
      </c>
      <c r="V58" s="32">
        <f>'[1]5УдовлУсл'!P88</f>
        <v>50</v>
      </c>
      <c r="W58" s="32">
        <f t="shared" si="5"/>
        <v>100</v>
      </c>
    </row>
    <row r="59" spans="1:23">
      <c r="A59" s="18">
        <v>42</v>
      </c>
      <c r="B59" s="18" t="s">
        <v>25</v>
      </c>
      <c r="C59" s="18" t="s">
        <v>30</v>
      </c>
      <c r="D59" s="31">
        <f t="shared" si="0"/>
        <v>89.011814325653148</v>
      </c>
      <c r="E59" s="32">
        <f>'[1]1ОиДинфоб'!G11</f>
        <v>28.219696969696969</v>
      </c>
      <c r="F59" s="32">
        <f>'[1]1ОиДинфоб'!J11</f>
        <v>30</v>
      </c>
      <c r="G59" s="32">
        <f>'[1]1ОиДинфоб'!P11</f>
        <v>39.593920113114173</v>
      </c>
      <c r="H59" s="32">
        <f t="shared" si="1"/>
        <v>97.813617082811135</v>
      </c>
      <c r="I59" s="32">
        <f>'[1]2КомУслОц'!F12</f>
        <v>50</v>
      </c>
      <c r="J59" s="31">
        <v>49.5</v>
      </c>
      <c r="K59" s="31">
        <f t="shared" si="2"/>
        <v>99.5</v>
      </c>
      <c r="L59" s="18">
        <f>'[1]3УслДостИнвОц'!F11</f>
        <v>6</v>
      </c>
      <c r="M59" s="33">
        <f>'[1]3УслДостИнвОц'!I11</f>
        <v>16</v>
      </c>
      <c r="N59" s="31">
        <f>'[1]3УслДостИнвОц'!M11</f>
        <v>28.2</v>
      </c>
      <c r="O59" s="31">
        <f t="shared" si="3"/>
        <v>50.2</v>
      </c>
      <c r="P59" s="32">
        <f>'[1]4ДобрВежл'!H11</f>
        <v>39.454545454545453</v>
      </c>
      <c r="Q59" s="32">
        <f>'[1]4ДобрВежл'!L11</f>
        <v>39.696969696969703</v>
      </c>
      <c r="R59" s="32">
        <f>'[1]4ДобрВежл'!P11</f>
        <v>19.63636363636364</v>
      </c>
      <c r="S59" s="32">
        <f t="shared" si="4"/>
        <v>98.787878787878796</v>
      </c>
      <c r="T59" s="32">
        <f>'[1]5УдовлУсл'!H11</f>
        <v>29.636363636363637</v>
      </c>
      <c r="U59" s="32">
        <f>'[1]5УдовлУсл'!L11</f>
        <v>19.575757575757578</v>
      </c>
      <c r="V59" s="32">
        <f>'[1]5УдовлУсл'!P11</f>
        <v>49.545454545454547</v>
      </c>
      <c r="W59" s="32">
        <f t="shared" si="5"/>
        <v>98.757575757575765</v>
      </c>
    </row>
    <row r="60" spans="1:23">
      <c r="A60" s="74">
        <v>43</v>
      </c>
      <c r="B60" s="18" t="s">
        <v>83</v>
      </c>
      <c r="C60" s="18" t="s">
        <v>84</v>
      </c>
      <c r="D60" s="31">
        <f t="shared" si="0"/>
        <v>88.891400050929462</v>
      </c>
      <c r="E60" s="32">
        <f>'[1]1ОиДинфоб'!G49</f>
        <v>26.19047619047619</v>
      </c>
      <c r="F60" s="32">
        <f>'[1]1ОиДинфоб'!J49</f>
        <v>27</v>
      </c>
      <c r="G60" s="32">
        <f>'[1]1ОиДинфоб'!P49</f>
        <v>39.946524064171122</v>
      </c>
      <c r="H60" s="32">
        <f t="shared" si="1"/>
        <v>93.137000254647319</v>
      </c>
      <c r="I60" s="32">
        <f>'[1]2КомУслОц'!F50</f>
        <v>50</v>
      </c>
      <c r="J60" s="32">
        <f>'[1]2КомУслОц'!J50</f>
        <v>50</v>
      </c>
      <c r="K60" s="32">
        <f t="shared" si="2"/>
        <v>100</v>
      </c>
      <c r="L60" s="18">
        <f>'[1]3УслДостИнвОц'!F49</f>
        <v>0</v>
      </c>
      <c r="M60" s="18">
        <f>'[1]3УслДостИнвОц'!I49</f>
        <v>24</v>
      </c>
      <c r="N60" s="31">
        <f>'[1]3УслДостИнвОц'!M49</f>
        <v>27.929999999999996</v>
      </c>
      <c r="O60" s="31">
        <f t="shared" si="3"/>
        <v>51.929999999999993</v>
      </c>
      <c r="P60" s="31">
        <f>'[1]4ДобрВежл'!H49</f>
        <v>39.72</v>
      </c>
      <c r="Q60" s="32">
        <f>'[1]4ДобрВежл'!L49</f>
        <v>40</v>
      </c>
      <c r="R60" s="31">
        <f>'[1]4ДобрВежл'!P49</f>
        <v>19.72</v>
      </c>
      <c r="S60" s="31">
        <f t="shared" si="4"/>
        <v>99.44</v>
      </c>
      <c r="T60" s="32">
        <f>'[1]5УдовлУсл'!H49</f>
        <v>30</v>
      </c>
      <c r="U60" s="32">
        <f>'[1]5УдовлУсл'!L49</f>
        <v>20</v>
      </c>
      <c r="V60" s="31">
        <f>'[1]5УдовлУсл'!P49</f>
        <v>49.95</v>
      </c>
      <c r="W60" s="31">
        <f t="shared" si="5"/>
        <v>99.95</v>
      </c>
    </row>
    <row r="61" spans="1:23">
      <c r="A61" s="75"/>
      <c r="B61" s="18" t="s">
        <v>241</v>
      </c>
      <c r="C61" s="18" t="s">
        <v>242</v>
      </c>
      <c r="D61" s="31">
        <f t="shared" si="0"/>
        <v>88.937692307692302</v>
      </c>
      <c r="E61" s="31">
        <f>'[1]1ОиДинфоб'!G63</f>
        <v>29.5</v>
      </c>
      <c r="F61" s="32">
        <f>'[1]1ОиДинфоб'!J63</f>
        <v>27</v>
      </c>
      <c r="G61" s="32">
        <f>'[1]1ОиДинфоб'!P63</f>
        <v>39.5</v>
      </c>
      <c r="H61" s="31">
        <f t="shared" si="1"/>
        <v>96</v>
      </c>
      <c r="I61" s="32">
        <f>'[1]2КомУслОц'!F64</f>
        <v>50</v>
      </c>
      <c r="J61" s="31">
        <f>'[1]2КомУслОц'!J64</f>
        <v>48</v>
      </c>
      <c r="K61" s="31">
        <f t="shared" si="2"/>
        <v>98</v>
      </c>
      <c r="L61" s="18">
        <f>'[1]3УслДостИнвОц'!F63</f>
        <v>0</v>
      </c>
      <c r="M61" s="33">
        <f>'[1]3УслДостИнвОц'!I63</f>
        <v>24</v>
      </c>
      <c r="N61" s="32">
        <f>'[1]3УслДостИнвОц'!M63</f>
        <v>30</v>
      </c>
      <c r="O61" s="31">
        <f t="shared" si="3"/>
        <v>54</v>
      </c>
      <c r="P61" s="31">
        <f>'[1]4ДобрВежл'!H63</f>
        <v>39.200000000000003</v>
      </c>
      <c r="Q61" s="31">
        <f>'[1]4ДобрВежл'!L63</f>
        <v>39.64</v>
      </c>
      <c r="R61" s="31">
        <f>'[1]4ДобрВежл'!P63</f>
        <v>19.600000000000001</v>
      </c>
      <c r="S61" s="31">
        <f t="shared" si="4"/>
        <v>98.44</v>
      </c>
      <c r="T61" s="31">
        <f>'[1]5УдовлУсл'!H63</f>
        <v>29.49</v>
      </c>
      <c r="U61" s="31">
        <f>'[1]5УдовлУсл'!L63</f>
        <v>19.72</v>
      </c>
      <c r="V61" s="31">
        <f>'[1]5УдовлУсл'!P63</f>
        <v>49.038461538461533</v>
      </c>
      <c r="W61" s="31">
        <f t="shared" si="5"/>
        <v>98.248461538461527</v>
      </c>
    </row>
    <row r="62" spans="1:23">
      <c r="A62" s="18">
        <v>44</v>
      </c>
      <c r="B62" s="18" t="s">
        <v>243</v>
      </c>
      <c r="C62" s="18" t="s">
        <v>244</v>
      </c>
      <c r="D62" s="31">
        <f t="shared" si="0"/>
        <v>88.833492957746472</v>
      </c>
      <c r="E62" s="31">
        <f>'[1]1ОиДинфоб'!G94</f>
        <v>27.3</v>
      </c>
      <c r="F62" s="32">
        <f>'[1]1ОиДинфоб'!J94</f>
        <v>18</v>
      </c>
      <c r="G62" s="32">
        <f>'[1]1ОиДинфоб'!P94</f>
        <v>39.577464788732399</v>
      </c>
      <c r="H62" s="31">
        <f t="shared" si="1"/>
        <v>84.877464788732397</v>
      </c>
      <c r="I62" s="32">
        <f>'[1]2КомУслОц'!F95</f>
        <v>50</v>
      </c>
      <c r="J62" s="31">
        <f>'[1]2КомУслОц'!J95</f>
        <v>47</v>
      </c>
      <c r="K62" s="31">
        <f t="shared" si="2"/>
        <v>97</v>
      </c>
      <c r="L62" s="18">
        <f>'[1]3УслДостИнвОц'!F94</f>
        <v>12</v>
      </c>
      <c r="M62" s="18">
        <f>'[1]3УслДостИнвОц'!I94</f>
        <v>24</v>
      </c>
      <c r="N62" s="32">
        <f>'[1]3УслДостИнвОц'!M94</f>
        <v>30</v>
      </c>
      <c r="O62" s="32">
        <f t="shared" si="3"/>
        <v>66</v>
      </c>
      <c r="P62" s="31">
        <f>'[1]4ДобрВежл'!H94</f>
        <v>39.72</v>
      </c>
      <c r="Q62" s="31">
        <f>'[1]4ДобрВежл'!L94</f>
        <v>39.44</v>
      </c>
      <c r="R62" s="31">
        <f>'[1]4ДобрВежл'!P94</f>
        <v>19.86</v>
      </c>
      <c r="S62" s="31">
        <f t="shared" si="4"/>
        <v>99.02</v>
      </c>
      <c r="T62" s="31">
        <f>'[1]5УдовлУсл'!H94</f>
        <v>29.189999999999998</v>
      </c>
      <c r="U62" s="31">
        <f>'[1]5УдовлУсл'!L94</f>
        <v>19.080000000000002</v>
      </c>
      <c r="V62" s="31">
        <f>'[1]5УдовлУсл'!P94</f>
        <v>49</v>
      </c>
      <c r="W62" s="31">
        <f t="shared" si="5"/>
        <v>97.27</v>
      </c>
    </row>
    <row r="63" spans="1:23">
      <c r="A63" s="74">
        <v>45</v>
      </c>
      <c r="B63" s="18" t="s">
        <v>25</v>
      </c>
      <c r="C63" s="18" t="s">
        <v>33</v>
      </c>
      <c r="D63" s="31">
        <f t="shared" si="0"/>
        <v>88.740000000000009</v>
      </c>
      <c r="E63" s="31">
        <f>'[1]1ОиДинфоб'!G14</f>
        <v>27.9</v>
      </c>
      <c r="F63" s="32">
        <f>'[1]1ОиДинфоб'!J14</f>
        <v>27</v>
      </c>
      <c r="G63" s="32">
        <f>'[1]1ОиДинфоб'!P14</f>
        <v>40</v>
      </c>
      <c r="H63" s="31">
        <f t="shared" si="1"/>
        <v>94.9</v>
      </c>
      <c r="I63" s="32">
        <f>'[1]2КомУслОц'!F15</f>
        <v>50</v>
      </c>
      <c r="J63" s="32">
        <f>'[1]2КомУслОц'!J15</f>
        <v>50</v>
      </c>
      <c r="K63" s="32">
        <f t="shared" si="2"/>
        <v>100</v>
      </c>
      <c r="L63" s="18">
        <f>'[1]3УслДостИнвОц'!F14</f>
        <v>12</v>
      </c>
      <c r="M63" s="18">
        <f>'[1]3УслДостИнвОц'!I14</f>
        <v>8</v>
      </c>
      <c r="N63" s="32">
        <f>'[1]3УслДостИнвОц'!M14</f>
        <v>30</v>
      </c>
      <c r="O63" s="32">
        <f t="shared" si="3"/>
        <v>50</v>
      </c>
      <c r="P63" s="31">
        <f>'[1]4ДобрВежл'!H14</f>
        <v>39.200000000000003</v>
      </c>
      <c r="Q63" s="32">
        <f>'[1]4ДобрВежл'!L14</f>
        <v>40</v>
      </c>
      <c r="R63" s="31">
        <f>'[1]4ДобрВежл'!P14</f>
        <v>19.600000000000001</v>
      </c>
      <c r="S63" s="31">
        <f t="shared" si="4"/>
        <v>98.800000000000011</v>
      </c>
      <c r="T63" s="32">
        <f>'[1]5УдовлУсл'!H14</f>
        <v>30</v>
      </c>
      <c r="U63" s="32">
        <f>'[1]5УдовлУсл'!L14</f>
        <v>20</v>
      </c>
      <c r="V63" s="32">
        <f>'[1]5УдовлУсл'!P14</f>
        <v>50</v>
      </c>
      <c r="W63" s="32">
        <f t="shared" si="5"/>
        <v>100</v>
      </c>
    </row>
    <row r="64" spans="1:23">
      <c r="A64" s="75"/>
      <c r="B64" s="18" t="s">
        <v>245</v>
      </c>
      <c r="C64" s="18" t="s">
        <v>246</v>
      </c>
      <c r="D64" s="31">
        <f t="shared" si="0"/>
        <v>88.657076369793529</v>
      </c>
      <c r="E64" s="31">
        <f>'[1]1ОиДинфоб'!G64</f>
        <v>16.100000000000001</v>
      </c>
      <c r="F64" s="32">
        <f>'[1]1ОиДинфоб'!J64</f>
        <v>30</v>
      </c>
      <c r="G64" s="32">
        <f>'[1]1ОиДинфоб'!P64</f>
        <v>39.042594963721726</v>
      </c>
      <c r="H64" s="31">
        <f t="shared" si="1"/>
        <v>85.142594963721734</v>
      </c>
      <c r="I64" s="32">
        <f>'[1]2КомУслОц'!F65</f>
        <v>50</v>
      </c>
      <c r="J64" s="32">
        <f>'[1]2КомУслОц'!J65</f>
        <v>49.016393442622949</v>
      </c>
      <c r="K64" s="32">
        <f t="shared" si="2"/>
        <v>99.016393442622956</v>
      </c>
      <c r="L64" s="18">
        <f>'[1]3УслДостИнвОц'!F64</f>
        <v>18</v>
      </c>
      <c r="M64" s="18">
        <f>'[1]3УслДостИнвОц'!I64</f>
        <v>16</v>
      </c>
      <c r="N64" s="31">
        <f>'[1]3УслДостИнвОц'!M64</f>
        <v>28.229999999999997</v>
      </c>
      <c r="O64" s="31">
        <f t="shared" si="3"/>
        <v>62.23</v>
      </c>
      <c r="P64" s="32">
        <f>'[1]4ДобрВежл'!H64</f>
        <v>39.28</v>
      </c>
      <c r="Q64" s="32">
        <f>'[1]4ДобрВежл'!L64</f>
        <v>39.606557377049185</v>
      </c>
      <c r="R64" s="32">
        <f>'[1]4ДобрВежл'!P64</f>
        <v>19.64</v>
      </c>
      <c r="S64" s="32">
        <f t="shared" si="4"/>
        <v>98.526557377049187</v>
      </c>
      <c r="T64" s="32">
        <f>'[1]5УдовлУсл'!H64</f>
        <v>29.409836065573767</v>
      </c>
      <c r="U64" s="31">
        <f>'[1]5УдовлУсл'!L64</f>
        <v>19.560000000000002</v>
      </c>
      <c r="V64" s="31">
        <f>'[1]5УдовлУсл'!P64</f>
        <v>49.4</v>
      </c>
      <c r="W64" s="31">
        <f t="shared" si="5"/>
        <v>98.369836065573764</v>
      </c>
    </row>
    <row r="65" spans="1:23">
      <c r="A65" s="18">
        <v>46</v>
      </c>
      <c r="B65" s="18" t="s">
        <v>25</v>
      </c>
      <c r="C65" s="18" t="s">
        <v>32</v>
      </c>
      <c r="D65" s="31">
        <f t="shared" si="0"/>
        <v>88.524274123442495</v>
      </c>
      <c r="E65" s="31">
        <f>'[1]1ОиДинфоб'!G13</f>
        <v>28</v>
      </c>
      <c r="F65" s="32">
        <f>'[1]1ОиДинфоб'!J13</f>
        <v>30</v>
      </c>
      <c r="G65" s="31">
        <f>'[1]1ОиДинфоб'!P13</f>
        <v>39.9</v>
      </c>
      <c r="H65" s="31">
        <f t="shared" si="1"/>
        <v>97.9</v>
      </c>
      <c r="I65" s="32">
        <f>'[1]2КомУслОц'!F14</f>
        <v>50</v>
      </c>
      <c r="J65" s="31">
        <f>'[1]2КомУслОц'!J14</f>
        <v>49.95</v>
      </c>
      <c r="K65" s="31">
        <f t="shared" si="2"/>
        <v>99.95</v>
      </c>
      <c r="L65" s="18">
        <f>'[1]3УслДостИнвОц'!F13</f>
        <v>0</v>
      </c>
      <c r="M65" s="18">
        <f>'[1]3УслДостИнвОц'!I13</f>
        <v>16</v>
      </c>
      <c r="N65" s="32">
        <f>'[1]3УслДостИнвОц'!M13</f>
        <v>29.411764705882348</v>
      </c>
      <c r="O65" s="32">
        <f t="shared" si="3"/>
        <v>45.411764705882348</v>
      </c>
      <c r="P65" s="32">
        <f>'[1]4ДобрВежл'!H13</f>
        <v>39.540229885057471</v>
      </c>
      <c r="Q65" s="32">
        <f>'[1]4ДобрВежл'!L13</f>
        <v>40</v>
      </c>
      <c r="R65" s="32">
        <f>'[1]4ДобрВежл'!P13</f>
        <v>19.868637110016422</v>
      </c>
      <c r="S65" s="32">
        <f t="shared" si="4"/>
        <v>99.408866995073893</v>
      </c>
      <c r="T65" s="32">
        <f>'[1]5УдовлУсл'!H13</f>
        <v>29.950738916256157</v>
      </c>
      <c r="U65" s="32">
        <f>'[1]5УдовлУсл'!L13</f>
        <v>20</v>
      </c>
      <c r="V65" s="32">
        <f>'[1]5УдовлУсл'!P13</f>
        <v>50</v>
      </c>
      <c r="W65" s="32">
        <f t="shared" si="5"/>
        <v>99.950738916256157</v>
      </c>
    </row>
    <row r="66" spans="1:23">
      <c r="A66" s="18">
        <v>47</v>
      </c>
      <c r="B66" s="18" t="s">
        <v>61</v>
      </c>
      <c r="C66" s="18" t="s">
        <v>62</v>
      </c>
      <c r="D66" s="31">
        <f t="shared" si="0"/>
        <v>88.37487140310671</v>
      </c>
      <c r="E66" s="31">
        <f>'[1]1ОиДинфоб'!G38</f>
        <v>27.8</v>
      </c>
      <c r="F66" s="32">
        <f>'[1]1ОиДинфоб'!J38</f>
        <v>30</v>
      </c>
      <c r="G66" s="32">
        <f>'[1]1ОиДинфоб'!P38</f>
        <v>39.831932773109251</v>
      </c>
      <c r="H66" s="31">
        <f t="shared" si="1"/>
        <v>97.631932773109241</v>
      </c>
      <c r="I66" s="32">
        <f>'[1]2КомУслОц'!F39</f>
        <v>50</v>
      </c>
      <c r="J66" s="31">
        <f>'[1]2КомУслОц'!J39</f>
        <v>49.5</v>
      </c>
      <c r="K66" s="31">
        <f t="shared" si="2"/>
        <v>99.5</v>
      </c>
      <c r="L66" s="18">
        <f>'[1]3УслДостИнвОц'!F38</f>
        <v>0</v>
      </c>
      <c r="M66" s="18">
        <f>'[1]3УслДостИнвОц'!I38</f>
        <v>16</v>
      </c>
      <c r="N66" s="32">
        <f>'[1]3УслДостИнвОц'!M38</f>
        <v>30</v>
      </c>
      <c r="O66" s="32">
        <f t="shared" si="3"/>
        <v>46</v>
      </c>
      <c r="P66" s="32">
        <f>'[1]4ДобрВежл'!H38</f>
        <v>40</v>
      </c>
      <c r="Q66" s="32">
        <f>'[1]4ДобрВежл'!L38</f>
        <v>40</v>
      </c>
      <c r="R66" s="32">
        <f>'[1]4ДобрВежл'!P38</f>
        <v>19.242424242424246</v>
      </c>
      <c r="S66" s="32">
        <f t="shared" si="4"/>
        <v>99.242424242424249</v>
      </c>
      <c r="T66" s="32">
        <f>'[1]5УдовлУсл'!H38</f>
        <v>30</v>
      </c>
      <c r="U66" s="32">
        <f>'[1]5УдовлУсл'!L38</f>
        <v>20</v>
      </c>
      <c r="V66" s="31">
        <f>'[1]5УдовлУсл'!P38</f>
        <v>49.5</v>
      </c>
      <c r="W66" s="31">
        <f t="shared" si="5"/>
        <v>99.5</v>
      </c>
    </row>
    <row r="67" spans="1:23">
      <c r="A67" s="74">
        <v>48</v>
      </c>
      <c r="B67" s="18" t="s">
        <v>25</v>
      </c>
      <c r="C67" s="18" t="s">
        <v>35</v>
      </c>
      <c r="D67" s="31">
        <f t="shared" si="0"/>
        <v>88.275796869311989</v>
      </c>
      <c r="E67" s="31">
        <f>'[1]1ОиДинфоб'!G16</f>
        <v>27.9</v>
      </c>
      <c r="F67" s="32">
        <f>'[1]1ОиДинфоб'!J16</f>
        <v>30</v>
      </c>
      <c r="G67" s="32">
        <f>'[1]1ОиДинфоб'!P16</f>
        <v>39.568984346559887</v>
      </c>
      <c r="H67" s="31">
        <f t="shared" si="1"/>
        <v>97.468984346559893</v>
      </c>
      <c r="I67" s="32">
        <f>'[1]2КомУслОц'!F17</f>
        <v>50</v>
      </c>
      <c r="J67" s="31">
        <f>'[1]2КомУслОц'!J17</f>
        <v>49.95</v>
      </c>
      <c r="K67" s="31">
        <f t="shared" si="2"/>
        <v>99.95</v>
      </c>
      <c r="L67" s="18">
        <f>'[1]3УслДостИнвОц'!F16</f>
        <v>6</v>
      </c>
      <c r="M67" s="18">
        <f>'[1]3УслДостИнвОц'!I16</f>
        <v>8</v>
      </c>
      <c r="N67" s="32">
        <f>'[1]3УслДостИнвОц'!M16</f>
        <v>30</v>
      </c>
      <c r="O67" s="32">
        <f t="shared" si="3"/>
        <v>44</v>
      </c>
      <c r="P67" s="31">
        <f>'[1]4ДобрВежл'!H16</f>
        <v>39.992000000000004</v>
      </c>
      <c r="Q67" s="31">
        <f>'[1]4ДобрВежл'!L16</f>
        <v>39.992000000000004</v>
      </c>
      <c r="R67" s="31">
        <f>'[1]4ДобрВежл'!P16</f>
        <v>19.996000000000002</v>
      </c>
      <c r="S67" s="31">
        <f t="shared" si="4"/>
        <v>99.980000000000018</v>
      </c>
      <c r="T67" s="32">
        <f>'[1]5УдовлУсл'!H16</f>
        <v>30</v>
      </c>
      <c r="U67" s="31">
        <f>'[1]5УдовлУсл'!L16</f>
        <v>19.980000000000004</v>
      </c>
      <c r="V67" s="32">
        <f>'[1]5УдовлУсл'!P16</f>
        <v>50</v>
      </c>
      <c r="W67" s="31">
        <f t="shared" si="5"/>
        <v>99.98</v>
      </c>
    </row>
    <row r="68" spans="1:23">
      <c r="A68" s="76"/>
      <c r="B68" s="18" t="s">
        <v>93</v>
      </c>
      <c r="C68" s="18" t="s">
        <v>94</v>
      </c>
      <c r="D68" s="31">
        <f t="shared" ref="D68:D99" si="6">AVERAGE(H68,K68,O68,S68,W68)</f>
        <v>88.32116328116328</v>
      </c>
      <c r="E68" s="31">
        <f>'[1]1ОиДинфоб'!G54</f>
        <v>23.9</v>
      </c>
      <c r="F68" s="32">
        <f>'[1]1ОиДинфоб'!J54</f>
        <v>30</v>
      </c>
      <c r="G68" s="32">
        <f>'[1]1ОиДинфоб'!P54</f>
        <v>39.682539682539691</v>
      </c>
      <c r="H68" s="31">
        <f t="shared" ref="H68:H99" si="7">E68+F68+G68</f>
        <v>93.582539682539689</v>
      </c>
      <c r="I68" s="32">
        <f>'[1]2КомУслОц'!F55</f>
        <v>50</v>
      </c>
      <c r="J68" s="32">
        <f>'[1]2КомУслОц'!J55</f>
        <v>49.450549450549453</v>
      </c>
      <c r="K68" s="32">
        <f t="shared" ref="K68:K99" si="8">I68+J68</f>
        <v>99.45054945054946</v>
      </c>
      <c r="L68" s="18">
        <f>'[1]3УслДостИнвОц'!F54</f>
        <v>6</v>
      </c>
      <c r="M68" s="33">
        <f>'[1]3УслДостИнвОц'!I54</f>
        <v>16</v>
      </c>
      <c r="N68" s="32">
        <f>'[1]3УслДостИнвОц'!M54</f>
        <v>27.27272727272727</v>
      </c>
      <c r="O68" s="31">
        <f t="shared" ref="O68:O99" si="9">L68+M68+N68</f>
        <v>49.272727272727266</v>
      </c>
      <c r="P68" s="32">
        <f>'[1]4ДобрВежл'!H54</f>
        <v>40</v>
      </c>
      <c r="Q68" s="32">
        <f>'[1]4ДобрВежл'!L54</f>
        <v>40</v>
      </c>
      <c r="R68" s="32">
        <f>'[1]4ДобрВежл'!P54</f>
        <v>20</v>
      </c>
      <c r="S68" s="32">
        <f t="shared" ref="S68:S70" si="10">SUM(P68:R68)</f>
        <v>100</v>
      </c>
      <c r="T68" s="32">
        <f>'[1]5УдовлУсл'!H54</f>
        <v>30</v>
      </c>
      <c r="U68" s="31">
        <f>'[1]5УдовлУсл'!L54</f>
        <v>19.8</v>
      </c>
      <c r="V68" s="31">
        <f>'[1]5УдовлУсл'!P54</f>
        <v>49.5</v>
      </c>
      <c r="W68" s="31">
        <f t="shared" ref="W68:W99" si="11">SUM(T68:V68)</f>
        <v>99.3</v>
      </c>
    </row>
    <row r="69" spans="1:23">
      <c r="A69" s="75"/>
      <c r="B69" s="18" t="s">
        <v>247</v>
      </c>
      <c r="C69" s="18" t="s">
        <v>248</v>
      </c>
      <c r="D69" s="31">
        <f t="shared" si="6"/>
        <v>88.25173031095612</v>
      </c>
      <c r="E69" s="31">
        <f>'[1]1ОиДинфоб'!G81</f>
        <v>25.9</v>
      </c>
      <c r="F69" s="32">
        <f>'[1]1ОиДинфоб'!J81</f>
        <v>27</v>
      </c>
      <c r="G69" s="32">
        <f>'[1]1ОиДинфоб'!P81</f>
        <v>39.516129032258071</v>
      </c>
      <c r="H69" s="31">
        <f t="shared" si="7"/>
        <v>92.41612903225807</v>
      </c>
      <c r="I69" s="32">
        <f>'[1]2КомУслОц'!F82</f>
        <v>50</v>
      </c>
      <c r="J69" s="32">
        <f>'[1]2КомУслОц'!J82</f>
        <v>47.522522522522522</v>
      </c>
      <c r="K69" s="32">
        <f t="shared" si="8"/>
        <v>97.522522522522522</v>
      </c>
      <c r="L69" s="18">
        <f>'[1]3УслДостИнвОц'!F81</f>
        <v>6</v>
      </c>
      <c r="M69" s="33">
        <f>'[1]3УслДостИнвОц'!I81</f>
        <v>16</v>
      </c>
      <c r="N69" s="32">
        <f>'[1]3УслДостИнвОц'!M81</f>
        <v>30</v>
      </c>
      <c r="O69" s="31">
        <f t="shared" si="9"/>
        <v>52</v>
      </c>
      <c r="P69" s="31">
        <f>'[1]4ДобрВежл'!H81</f>
        <v>39.56</v>
      </c>
      <c r="Q69" s="32">
        <f>'[1]4ДобрВежл'!L81</f>
        <v>40</v>
      </c>
      <c r="R69" s="31">
        <f>'[1]4ДобрВежл'!P81</f>
        <v>19.880000000000003</v>
      </c>
      <c r="S69" s="31">
        <f t="shared" si="10"/>
        <v>99.44</v>
      </c>
      <c r="T69" s="32">
        <f>'[1]5УдовлУсл'!H81</f>
        <v>30</v>
      </c>
      <c r="U69" s="31">
        <f>'[1]5УдовлУсл'!L81</f>
        <v>19.880000000000003</v>
      </c>
      <c r="V69" s="32">
        <f>'[1]5УдовлУсл'!P81</f>
        <v>50</v>
      </c>
      <c r="W69" s="31">
        <f t="shared" si="11"/>
        <v>99.88</v>
      </c>
    </row>
    <row r="70" spans="1:23">
      <c r="A70" s="74">
        <v>49</v>
      </c>
      <c r="B70" s="18" t="s">
        <v>25</v>
      </c>
      <c r="C70" s="18" t="s">
        <v>44</v>
      </c>
      <c r="D70" s="31">
        <f t="shared" si="6"/>
        <v>88.13554890678941</v>
      </c>
      <c r="E70" s="32">
        <f>'[1]1ОиДинфоб'!G26</f>
        <v>29.09090909090909</v>
      </c>
      <c r="F70" s="32">
        <f>'[1]1ОиДинфоб'!J26</f>
        <v>27</v>
      </c>
      <c r="G70" s="31">
        <f>'[1]1ОиДинфоб'!P26</f>
        <v>39.74683544303798</v>
      </c>
      <c r="H70" s="31">
        <f t="shared" si="7"/>
        <v>95.837744533947074</v>
      </c>
      <c r="I70" s="32">
        <f>'[1]2КомУслОц'!F27</f>
        <v>50</v>
      </c>
      <c r="J70" s="32">
        <f>'[1]2КомУслОц'!J27</f>
        <v>50</v>
      </c>
      <c r="K70" s="32">
        <f t="shared" si="8"/>
        <v>100</v>
      </c>
      <c r="L70" s="18">
        <f>'[1]3УслДостИнвОц'!F26</f>
        <v>0</v>
      </c>
      <c r="M70" s="33">
        <f>'[1]3УслДостИнвОц'!I26</f>
        <v>16</v>
      </c>
      <c r="N70" s="32">
        <f>'[1]3УслДостИнвОц'!M26</f>
        <v>30</v>
      </c>
      <c r="O70" s="31">
        <f t="shared" si="9"/>
        <v>46</v>
      </c>
      <c r="P70" s="31">
        <f>'[1]4ДобрВежл'!H26</f>
        <v>38.840000000000003</v>
      </c>
      <c r="Q70" s="32">
        <f>'[1]4ДобрВежл'!L26</f>
        <v>40</v>
      </c>
      <c r="R70" s="32">
        <f>'[1]4ДобрВежл'!P26</f>
        <v>20</v>
      </c>
      <c r="S70" s="31">
        <f t="shared" si="10"/>
        <v>98.84</v>
      </c>
      <c r="T70" s="32">
        <f>'[1]5УдовлУсл'!H26</f>
        <v>30</v>
      </c>
      <c r="U70" s="32">
        <f>'[1]5УдовлУсл'!L26</f>
        <v>20</v>
      </c>
      <c r="V70" s="32">
        <f>'[1]5УдовлУсл'!P26</f>
        <v>50</v>
      </c>
      <c r="W70" s="32">
        <f t="shared" si="11"/>
        <v>100</v>
      </c>
    </row>
    <row r="71" spans="1:23">
      <c r="A71" s="75"/>
      <c r="B71" s="18" t="s">
        <v>249</v>
      </c>
      <c r="C71" s="18" t="s">
        <v>250</v>
      </c>
      <c r="D71" s="31">
        <f t="shared" si="6"/>
        <v>88.100444444444449</v>
      </c>
      <c r="E71" s="31">
        <f>'[1]1ОиДинфоб'!G91</f>
        <v>27.8</v>
      </c>
      <c r="F71" s="32">
        <f>'[1]1ОиДинфоб'!J91</f>
        <v>27</v>
      </c>
      <c r="G71" s="32">
        <f>'[1]1ОиДинфоб'!P91</f>
        <v>39.722222222222229</v>
      </c>
      <c r="H71" s="31">
        <f t="shared" si="7"/>
        <v>94.522222222222226</v>
      </c>
      <c r="I71" s="32">
        <f>'[1]2КомУслОц'!F92</f>
        <v>50</v>
      </c>
      <c r="J71" s="32">
        <f>'[1]2КомУслОц'!J92</f>
        <v>50</v>
      </c>
      <c r="K71" s="32">
        <f t="shared" si="8"/>
        <v>100</v>
      </c>
      <c r="L71" s="18">
        <f>'[1]3УслДостИнвОц'!F91</f>
        <v>6</v>
      </c>
      <c r="M71" s="18">
        <f>'[1]3УслДостИнвОц'!I91</f>
        <v>16</v>
      </c>
      <c r="N71" s="32">
        <f>'[1]3УслДостИнвОц'!M91</f>
        <v>24</v>
      </c>
      <c r="O71" s="32">
        <f t="shared" si="9"/>
        <v>46</v>
      </c>
      <c r="P71" s="31">
        <f>'[1]4ДобрВежл'!H91</f>
        <v>39.960000000000008</v>
      </c>
      <c r="Q71" s="32">
        <f>'[1]4ДобрВежл'!L91</f>
        <v>40</v>
      </c>
      <c r="R71" s="31">
        <f>'[1]4ДобрВежл'!P91</f>
        <v>19.980000000000004</v>
      </c>
      <c r="S71" s="31">
        <v>100</v>
      </c>
      <c r="T71" s="32">
        <f>'[1]5УдовлУсл'!H91</f>
        <v>30</v>
      </c>
      <c r="U71" s="31">
        <f>'[1]5УдовлУсл'!L91</f>
        <v>19.980000000000004</v>
      </c>
      <c r="V71" s="32">
        <f>'[1]5УдовлУсл'!P91</f>
        <v>50</v>
      </c>
      <c r="W71" s="31">
        <f t="shared" si="11"/>
        <v>99.98</v>
      </c>
    </row>
    <row r="72" spans="1:23">
      <c r="A72" s="18">
        <v>50</v>
      </c>
      <c r="B72" s="18" t="s">
        <v>207</v>
      </c>
      <c r="C72" s="18" t="s">
        <v>251</v>
      </c>
      <c r="D72" s="31">
        <f t="shared" si="6"/>
        <v>88.036000000000001</v>
      </c>
      <c r="E72" s="31">
        <f>'[1]1ОиДинфоб'!G74</f>
        <v>27.3</v>
      </c>
      <c r="F72" s="32">
        <f>'[1]1ОиДинфоб'!J74</f>
        <v>27</v>
      </c>
      <c r="G72" s="32">
        <f>'[1]1ОиДинфоб'!P74</f>
        <v>40</v>
      </c>
      <c r="H72" s="31">
        <f t="shared" si="7"/>
        <v>94.3</v>
      </c>
      <c r="I72" s="32">
        <f>'[1]2КомУслОц'!F75</f>
        <v>50</v>
      </c>
      <c r="J72" s="31">
        <f>'[1]2КомУслОц'!J75</f>
        <v>49.95</v>
      </c>
      <c r="K72" s="31">
        <f t="shared" si="8"/>
        <v>99.95</v>
      </c>
      <c r="L72" s="18">
        <f>'[1]3УслДостИнвОц'!F74</f>
        <v>0</v>
      </c>
      <c r="M72" s="33">
        <f>'[1]3УслДостИнвОц'!I74</f>
        <v>16</v>
      </c>
      <c r="N72" s="32">
        <f>'[1]3УслДостИнвОц'!M74</f>
        <v>30</v>
      </c>
      <c r="O72" s="31">
        <f t="shared" si="9"/>
        <v>46</v>
      </c>
      <c r="P72" s="31">
        <f>'[1]4ДобрВежл'!H74</f>
        <v>40</v>
      </c>
      <c r="Q72" s="31">
        <f>'[1]4ДобрВежл'!L74</f>
        <v>40</v>
      </c>
      <c r="R72" s="31">
        <f>'[1]4ДобрВежл'!P74</f>
        <v>19.980000000000004</v>
      </c>
      <c r="S72" s="31">
        <f>SUM(P72:R72)</f>
        <v>99.98</v>
      </c>
      <c r="T72" s="31">
        <f>'[1]5УдовлУсл'!H74</f>
        <v>30</v>
      </c>
      <c r="U72" s="31">
        <f>'[1]5УдовлУсл'!L74</f>
        <v>20</v>
      </c>
      <c r="V72" s="31">
        <f>'[1]5УдовлУсл'!P74</f>
        <v>49.95</v>
      </c>
      <c r="W72" s="31">
        <f t="shared" si="11"/>
        <v>99.95</v>
      </c>
    </row>
    <row r="73" spans="1:23">
      <c r="A73" s="18">
        <v>51</v>
      </c>
      <c r="B73" s="18" t="s">
        <v>252</v>
      </c>
      <c r="C73" s="18" t="s">
        <v>253</v>
      </c>
      <c r="D73" s="31">
        <f t="shared" si="6"/>
        <v>87.886914917127072</v>
      </c>
      <c r="E73" s="31">
        <f>'[1]1ОиДинфоб'!G65</f>
        <v>27</v>
      </c>
      <c r="F73" s="32">
        <f>'[1]1ОиДинфоб'!J65</f>
        <v>27</v>
      </c>
      <c r="G73" s="31">
        <f>'[1]1ОиДинфоб'!P65</f>
        <v>40</v>
      </c>
      <c r="H73" s="31">
        <f t="shared" si="7"/>
        <v>94</v>
      </c>
      <c r="I73" s="32">
        <f>'[1]2КомУслОц'!F66</f>
        <v>50</v>
      </c>
      <c r="J73" s="32">
        <f>'[1]2КомУслОц'!J66</f>
        <v>49.516574585635361</v>
      </c>
      <c r="K73" s="32">
        <f t="shared" si="8"/>
        <v>99.516574585635368</v>
      </c>
      <c r="L73" s="18">
        <f>'[1]3УслДостИнвОц'!F65</f>
        <v>0</v>
      </c>
      <c r="M73" s="18">
        <f>'[1]3УслДостИнвОц'!I65</f>
        <v>16</v>
      </c>
      <c r="N73" s="32">
        <f>'[1]3УслДостИнвОц'!M65</f>
        <v>30</v>
      </c>
      <c r="O73" s="31">
        <f t="shared" si="9"/>
        <v>46</v>
      </c>
      <c r="P73" s="31">
        <f>'[1]4ДобрВежл'!H65</f>
        <v>39.996000000000002</v>
      </c>
      <c r="Q73" s="31">
        <f>'[1]4ДобрВежл'!L65</f>
        <v>39.980000000000004</v>
      </c>
      <c r="R73" s="31">
        <f>'[1]4ДобрВежл'!P65</f>
        <v>19.990000000000002</v>
      </c>
      <c r="S73" s="31">
        <f>SUM(P73:R73)</f>
        <v>99.966000000000008</v>
      </c>
      <c r="T73" s="31">
        <f>'[1]5УдовлУсл'!H65</f>
        <v>29.996999999999996</v>
      </c>
      <c r="U73" s="31">
        <f>'[1]5УдовлУсл'!L65</f>
        <v>19.96</v>
      </c>
      <c r="V73" s="31">
        <f>'[1]5УдовлУсл'!P65</f>
        <v>49.994999999999997</v>
      </c>
      <c r="W73" s="31">
        <f t="shared" si="11"/>
        <v>99.951999999999998</v>
      </c>
    </row>
    <row r="74" spans="1:23">
      <c r="A74" s="18">
        <v>52</v>
      </c>
      <c r="B74" s="18" t="s">
        <v>207</v>
      </c>
      <c r="C74" s="18" t="s">
        <v>254</v>
      </c>
      <c r="D74" s="31">
        <f t="shared" si="6"/>
        <v>87.609196544859472</v>
      </c>
      <c r="E74" s="31">
        <f>'[1]1ОиДинфоб'!G73</f>
        <v>26.7</v>
      </c>
      <c r="F74" s="32">
        <f>'[1]1ОиДинфоб'!J73</f>
        <v>30</v>
      </c>
      <c r="G74" s="32">
        <f>'[1]1ОиДинфоб'!P73</f>
        <v>39.622228970543574</v>
      </c>
      <c r="H74" s="31">
        <f t="shared" si="7"/>
        <v>96.322228970543577</v>
      </c>
      <c r="I74" s="32">
        <f>'[1]2КомУслОц'!F74</f>
        <v>50</v>
      </c>
      <c r="J74" s="31">
        <f>'[1]2КомУслОц'!J74</f>
        <v>49</v>
      </c>
      <c r="K74" s="31">
        <f t="shared" si="8"/>
        <v>99</v>
      </c>
      <c r="L74" s="18">
        <f>'[1]3УслДостИнвОц'!F73</f>
        <v>0</v>
      </c>
      <c r="M74" s="18">
        <f>'[1]3УслДостИнвОц'!I73</f>
        <v>16</v>
      </c>
      <c r="N74" s="31">
        <f>'[1]3УслДостИнвОц'!M73</f>
        <v>29.67</v>
      </c>
      <c r="O74" s="31">
        <f t="shared" si="9"/>
        <v>45.67</v>
      </c>
      <c r="P74" s="31">
        <f>'[1]4ДобрВежл'!H73</f>
        <v>39.28</v>
      </c>
      <c r="Q74" s="32">
        <f>'[1]4ДобрВежл'!L73</f>
        <v>39.57957957957958</v>
      </c>
      <c r="R74" s="32">
        <f>'[1]4ДобрВежл'!P73</f>
        <v>19.549549549549553</v>
      </c>
      <c r="S74" s="31">
        <f t="shared" ref="S74:S99" si="12">SUM(P74:R74)</f>
        <v>98.409129129129141</v>
      </c>
      <c r="T74" s="31">
        <f>'[1]5УдовлУсл'!H73</f>
        <v>29.58</v>
      </c>
      <c r="U74" s="31">
        <f>'[1]5УдовлУсл'!L73</f>
        <v>19.440000000000001</v>
      </c>
      <c r="V74" s="32">
        <f>'[1]5УдовлУсл'!P73</f>
        <v>49.624624624624623</v>
      </c>
      <c r="W74" s="31">
        <f t="shared" si="11"/>
        <v>98.644624624624612</v>
      </c>
    </row>
    <row r="75" spans="1:23">
      <c r="A75" s="74">
        <v>53</v>
      </c>
      <c r="B75" s="18" t="s">
        <v>25</v>
      </c>
      <c r="C75" s="18" t="s">
        <v>31</v>
      </c>
      <c r="D75" s="31">
        <f>AVERAGE(H75,K75,O75,S75,W75)</f>
        <v>87.472002132764601</v>
      </c>
      <c r="E75" s="31">
        <f>'[1]1ОиДинфоб'!G12</f>
        <v>27.9</v>
      </c>
      <c r="F75" s="32">
        <f>'[1]1ОиДинфоб'!J12</f>
        <v>30</v>
      </c>
      <c r="G75" s="32">
        <f>'[1]1ОиДинфоб'!P12</f>
        <v>39.158357771261002</v>
      </c>
      <c r="H75" s="31">
        <f>E75+F75+G75</f>
        <v>97.058357771261001</v>
      </c>
      <c r="I75" s="32">
        <f>'[1]2КомУслОц'!F13</f>
        <v>50</v>
      </c>
      <c r="J75" s="31">
        <f>'[1]2КомУслОц'!J13</f>
        <v>49.9</v>
      </c>
      <c r="K75" s="31">
        <f>I75+J75</f>
        <v>99.9</v>
      </c>
      <c r="L75" s="18">
        <f>'[1]3УслДостИнвОц'!F12</f>
        <v>0</v>
      </c>
      <c r="M75" s="18">
        <f>'[1]3УслДостИнвОц'!I12</f>
        <v>24</v>
      </c>
      <c r="N75" s="31">
        <f>'[1]3УслДостИнвОц'!M12</f>
        <v>18.63</v>
      </c>
      <c r="O75" s="31">
        <f>L75+M75+N75</f>
        <v>42.629999999999995</v>
      </c>
      <c r="P75" s="31">
        <f>'[1]4ДобрВежл'!H12</f>
        <v>39.6</v>
      </c>
      <c r="Q75" s="31">
        <f>'[1]4ДобрВежл'!L12</f>
        <v>39.6</v>
      </c>
      <c r="R75" s="32">
        <f>'[1]4ДобрВежл'!P12</f>
        <v>19.421487603305788</v>
      </c>
      <c r="S75" s="31">
        <f>SUM(P75:R75)</f>
        <v>98.621487603305795</v>
      </c>
      <c r="T75" s="32">
        <f>'[1]5УдовлУсл'!H12</f>
        <v>29.380165289256198</v>
      </c>
      <c r="U75" s="31">
        <f>'[1]5УдовлУсл'!L12</f>
        <v>19.82</v>
      </c>
      <c r="V75" s="31">
        <f>'[1]5УдовлУсл'!P12</f>
        <v>49.95</v>
      </c>
      <c r="W75" s="31">
        <f>SUM(T75:V75)</f>
        <v>99.150165289256194</v>
      </c>
    </row>
    <row r="76" spans="1:23">
      <c r="A76" s="75"/>
      <c r="B76" s="18" t="s">
        <v>59</v>
      </c>
      <c r="C76" s="18" t="s">
        <v>60</v>
      </c>
      <c r="D76" s="31">
        <f>AVERAGE(H76,K76,O76,S76,W76)</f>
        <v>87.538912280701751</v>
      </c>
      <c r="E76" s="31">
        <f>'[1]1ОиДинфоб'!G37</f>
        <v>21.5</v>
      </c>
      <c r="F76" s="32">
        <f>'[1]1ОиДинфоб'!J37</f>
        <v>27</v>
      </c>
      <c r="G76" s="32">
        <f>'[1]1ОиДинфоб'!P37</f>
        <v>39.824561403508774</v>
      </c>
      <c r="H76" s="31">
        <f>E76+F76+G76</f>
        <v>88.324561403508767</v>
      </c>
      <c r="I76" s="32">
        <f>'[1]2КомУслОц'!F38</f>
        <v>50</v>
      </c>
      <c r="J76" s="32">
        <f>'[1]2КомУслОц'!J38</f>
        <v>50</v>
      </c>
      <c r="K76" s="32">
        <f>I76+J76</f>
        <v>100</v>
      </c>
      <c r="L76" s="18">
        <f>'[1]3УслДостИнвОц'!F37</f>
        <v>6</v>
      </c>
      <c r="M76" s="33">
        <f>'[1]3УслДостИнвОц'!I37</f>
        <v>24</v>
      </c>
      <c r="N76" s="31">
        <f>'[1]3УслДостИнвОц'!M37</f>
        <v>20.07</v>
      </c>
      <c r="O76" s="31">
        <f>L76+M76+N76</f>
        <v>50.07</v>
      </c>
      <c r="P76" s="32">
        <f>'[1]4ДобрВежл'!H37</f>
        <v>40</v>
      </c>
      <c r="Q76" s="32">
        <f>'[1]4ДобрВежл'!L37</f>
        <v>40</v>
      </c>
      <c r="R76" s="32">
        <f>'[1]4ДобрВежл'!P37</f>
        <v>20</v>
      </c>
      <c r="S76" s="32">
        <f>SUM(P76:R76)</f>
        <v>100</v>
      </c>
      <c r="T76" s="32">
        <f>'[1]5УдовлУсл'!H37</f>
        <v>30</v>
      </c>
      <c r="U76" s="31">
        <f>'[1]5УдовлУсл'!L37</f>
        <v>19.8</v>
      </c>
      <c r="V76" s="31">
        <f>'[1]5УдовлУсл'!P37</f>
        <v>49.5</v>
      </c>
      <c r="W76" s="31">
        <f>SUM(T76:V76)</f>
        <v>99.3</v>
      </c>
    </row>
    <row r="77" spans="1:23">
      <c r="A77" s="18">
        <v>54</v>
      </c>
      <c r="B77" s="18" t="s">
        <v>255</v>
      </c>
      <c r="C77" s="18" t="s">
        <v>256</v>
      </c>
      <c r="D77" s="31">
        <f t="shared" si="6"/>
        <v>87.42</v>
      </c>
      <c r="E77" s="31">
        <f>'[1]1ОиДинфоб'!G93</f>
        <v>24</v>
      </c>
      <c r="F77" s="32">
        <f>'[1]1ОиДинфоб'!J93</f>
        <v>30</v>
      </c>
      <c r="G77" s="32">
        <f>'[1]1ОиДинфоб'!P93</f>
        <v>40</v>
      </c>
      <c r="H77" s="31">
        <f t="shared" si="7"/>
        <v>94</v>
      </c>
      <c r="I77" s="32">
        <f>'[1]2КомУслОц'!F94</f>
        <v>50</v>
      </c>
      <c r="J77" s="32">
        <f>'[1]2КомУслОц'!J94</f>
        <v>50</v>
      </c>
      <c r="K77" s="32">
        <f t="shared" si="8"/>
        <v>100</v>
      </c>
      <c r="L77" s="18">
        <f>'[1]3УслДостИнвОц'!F93</f>
        <v>6</v>
      </c>
      <c r="M77" s="18">
        <f>'[1]3УслДостИнвОц'!I93</f>
        <v>24</v>
      </c>
      <c r="N77" s="32">
        <f>'[1]3УслДостИнвОц'!M93</f>
        <v>15</v>
      </c>
      <c r="O77" s="32">
        <f t="shared" si="9"/>
        <v>45</v>
      </c>
      <c r="P77" s="32">
        <f>'[1]4ДобрВежл'!H93</f>
        <v>40</v>
      </c>
      <c r="Q77" s="32">
        <f>'[1]4ДобрВежл'!L93</f>
        <v>40</v>
      </c>
      <c r="R77" s="31">
        <f>'[1]4ДобрВежл'!P93</f>
        <v>19.240000000000002</v>
      </c>
      <c r="S77" s="31">
        <f t="shared" si="12"/>
        <v>99.240000000000009</v>
      </c>
      <c r="T77" s="31">
        <f>'[1]5УдовлУсл'!H93</f>
        <v>28.86</v>
      </c>
      <c r="U77" s="32">
        <f>'[1]5УдовлУсл'!L93</f>
        <v>20</v>
      </c>
      <c r="V77" s="32">
        <f>'[1]5УдовлУсл'!P93</f>
        <v>50</v>
      </c>
      <c r="W77" s="31">
        <f t="shared" si="11"/>
        <v>98.86</v>
      </c>
    </row>
    <row r="78" spans="1:23">
      <c r="A78" s="18">
        <v>55</v>
      </c>
      <c r="B78" s="18" t="s">
        <v>25</v>
      </c>
      <c r="C78" s="18" t="s">
        <v>47</v>
      </c>
      <c r="D78" s="31">
        <f t="shared" si="6"/>
        <v>87.101897233201584</v>
      </c>
      <c r="E78" s="31">
        <f>'[1]1ОиДинфоб'!G29</f>
        <v>27</v>
      </c>
      <c r="F78" s="32">
        <f>'[1]1ОиДинфоб'!J29</f>
        <v>30</v>
      </c>
      <c r="G78" s="31">
        <f>'[1]1ОиДинфоб'!P29</f>
        <v>39.200000000000003</v>
      </c>
      <c r="H78" s="31">
        <f t="shared" si="7"/>
        <v>96.2</v>
      </c>
      <c r="I78" s="32">
        <f>'[1]2КомУслОц'!F30</f>
        <v>50</v>
      </c>
      <c r="J78" s="31">
        <f>'[1]2КомУслОц'!J30</f>
        <v>47</v>
      </c>
      <c r="K78" s="31">
        <f t="shared" si="8"/>
        <v>97</v>
      </c>
      <c r="L78" s="18">
        <f>'[1]3УслДостИнвОц'!F29</f>
        <v>0</v>
      </c>
      <c r="M78" s="18">
        <f>'[1]3УслДостИнвОц'!I29</f>
        <v>16</v>
      </c>
      <c r="N78" s="32">
        <f>'[1]3УслДостИнвОц'!M29</f>
        <v>30</v>
      </c>
      <c r="O78" s="32">
        <f t="shared" si="9"/>
        <v>46</v>
      </c>
      <c r="P78" s="32">
        <f>'[1]4ДобрВежл'!H29</f>
        <v>39.209486166007906</v>
      </c>
      <c r="Q78" s="31">
        <f>'[1]4ДобрВежл'!L29</f>
        <v>39.64</v>
      </c>
      <c r="R78" s="31">
        <f>'[1]4ДобрВежл'!P29</f>
        <v>19.200000000000003</v>
      </c>
      <c r="S78" s="31">
        <f t="shared" si="12"/>
        <v>98.04948616600791</v>
      </c>
      <c r="T78" s="31">
        <f>'[1]5УдовлУсл'!H29</f>
        <v>29.37</v>
      </c>
      <c r="U78" s="31">
        <f>'[1]5УдовлУсл'!L29</f>
        <v>19.440000000000001</v>
      </c>
      <c r="V78" s="31">
        <f>'[1]5УдовлУсл'!P29</f>
        <v>49.45</v>
      </c>
      <c r="W78" s="31">
        <f t="shared" si="11"/>
        <v>98.26</v>
      </c>
    </row>
    <row r="79" spans="1:23">
      <c r="A79" s="18">
        <v>56</v>
      </c>
      <c r="B79" s="18" t="s">
        <v>257</v>
      </c>
      <c r="C79" s="18" t="s">
        <v>258</v>
      </c>
      <c r="D79" s="31">
        <f t="shared" si="6"/>
        <v>86.928720292316399</v>
      </c>
      <c r="E79" s="31">
        <f>'[1]1ОиДинфоб'!G85</f>
        <v>24.2</v>
      </c>
      <c r="F79" s="32">
        <f>'[1]1ОиДинфоб'!J85</f>
        <v>30</v>
      </c>
      <c r="G79" s="32">
        <f>'[1]1ОиДинфоб'!P85</f>
        <v>39.42360146158201</v>
      </c>
      <c r="H79" s="31">
        <f t="shared" si="7"/>
        <v>93.623601461582012</v>
      </c>
      <c r="I79" s="32">
        <f>'[1]2КомУслОц'!F86</f>
        <v>50</v>
      </c>
      <c r="J79" s="31">
        <f>'[1]2КомУслОц'!J86</f>
        <v>49.5</v>
      </c>
      <c r="K79" s="31">
        <f t="shared" si="8"/>
        <v>99.5</v>
      </c>
      <c r="L79" s="18">
        <f>'[1]3УслДостИнвОц'!F85</f>
        <v>6</v>
      </c>
      <c r="M79" s="33">
        <f>'[1]3УслДостИнвОц'!I85</f>
        <v>8</v>
      </c>
      <c r="N79" s="32">
        <f>'[1]3УслДостИнвОц'!M85</f>
        <v>30</v>
      </c>
      <c r="O79" s="31">
        <f t="shared" si="9"/>
        <v>44</v>
      </c>
      <c r="P79" s="31">
        <f>'[1]4ДобрВежл'!H85</f>
        <v>39.72</v>
      </c>
      <c r="Q79" s="31">
        <f>'[1]4ДобрВежл'!L85</f>
        <v>39.44</v>
      </c>
      <c r="R79" s="31">
        <f>'[1]4ДобрВежл'!P85</f>
        <v>19.86</v>
      </c>
      <c r="S79" s="31">
        <f t="shared" si="12"/>
        <v>99.02</v>
      </c>
      <c r="T79" s="31">
        <f>'[1]5УдовлУсл'!H85</f>
        <v>29.31</v>
      </c>
      <c r="U79" s="31">
        <f>'[1]5УдовлУсл'!L85</f>
        <v>19.540000000000003</v>
      </c>
      <c r="V79" s="31">
        <f>'[1]5УдовлУсл'!P85</f>
        <v>49.65</v>
      </c>
      <c r="W79" s="31">
        <f t="shared" si="11"/>
        <v>98.5</v>
      </c>
    </row>
    <row r="80" spans="1:23">
      <c r="A80" s="18">
        <v>57</v>
      </c>
      <c r="B80" s="18" t="s">
        <v>25</v>
      </c>
      <c r="C80" s="18" t="s">
        <v>36</v>
      </c>
      <c r="D80" s="31">
        <f t="shared" si="6"/>
        <v>86.742962962962963</v>
      </c>
      <c r="E80" s="31">
        <f>'[1]1ОиДинфоб'!G17</f>
        <v>17.399999999999999</v>
      </c>
      <c r="F80" s="32">
        <f>'[1]1ОиДинфоб'!J17</f>
        <v>27</v>
      </c>
      <c r="G80" s="32">
        <f>'[1]1ОиДинфоб'!P17</f>
        <v>39.555555555555557</v>
      </c>
      <c r="H80" s="31">
        <f t="shared" si="7"/>
        <v>83.955555555555549</v>
      </c>
      <c r="I80" s="32">
        <f>'[1]2КомУслОц'!F18</f>
        <v>50</v>
      </c>
      <c r="J80" s="31">
        <f>'[1]2КомУслОц'!J18</f>
        <v>49</v>
      </c>
      <c r="K80" s="31">
        <f t="shared" si="8"/>
        <v>99</v>
      </c>
      <c r="L80" s="18">
        <f>'[1]3УслДостИнвОц'!F17</f>
        <v>6</v>
      </c>
      <c r="M80" s="18">
        <f>'[1]3УслДостИнвОц'!I17</f>
        <v>16</v>
      </c>
      <c r="N80" s="32">
        <f>'[1]3УслДостИнвОц'!M17</f>
        <v>30</v>
      </c>
      <c r="O80" s="32">
        <f t="shared" si="9"/>
        <v>52</v>
      </c>
      <c r="P80" s="32">
        <f>'[1]4ДобрВежл'!H17</f>
        <v>40</v>
      </c>
      <c r="Q80" s="32">
        <f>'[1]4ДобрВежл'!L17</f>
        <v>40</v>
      </c>
      <c r="R80" s="32">
        <f>'[1]4ДобрВежл'!P17</f>
        <v>19.629629629629633</v>
      </c>
      <c r="S80" s="32">
        <f t="shared" si="12"/>
        <v>99.629629629629633</v>
      </c>
      <c r="T80" s="32">
        <f>'[1]5УдовлУсл'!H17</f>
        <v>30</v>
      </c>
      <c r="U80" s="32">
        <f>'[1]5УдовлУсл'!L17</f>
        <v>19.629629629629633</v>
      </c>
      <c r="V80" s="31">
        <f>'[1]5УдовлУсл'!P17</f>
        <v>49.5</v>
      </c>
      <c r="W80" s="31">
        <f t="shared" si="11"/>
        <v>99.129629629629633</v>
      </c>
    </row>
    <row r="81" spans="1:23">
      <c r="A81" s="18">
        <v>58</v>
      </c>
      <c r="B81" s="18" t="s">
        <v>75</v>
      </c>
      <c r="C81" s="18" t="s">
        <v>76</v>
      </c>
      <c r="D81" s="31">
        <f t="shared" si="6"/>
        <v>86.49588516746411</v>
      </c>
      <c r="E81" s="31">
        <f>'[1]1ОиДинфоб'!G45</f>
        <v>28</v>
      </c>
      <c r="F81" s="32">
        <f>'[1]1ОиДинфоб'!J45</f>
        <v>27</v>
      </c>
      <c r="G81" s="32">
        <f>'[1]1ОиДинфоб'!P45</f>
        <v>39.545454545454547</v>
      </c>
      <c r="H81" s="31">
        <f t="shared" si="7"/>
        <v>94.545454545454547</v>
      </c>
      <c r="I81" s="32">
        <f>'[1]2КомУслОц'!F46</f>
        <v>50</v>
      </c>
      <c r="J81" s="31">
        <f>'[1]2КомУслОц'!J46</f>
        <v>49</v>
      </c>
      <c r="K81" s="31">
        <f t="shared" si="8"/>
        <v>99</v>
      </c>
      <c r="L81" s="18">
        <f>'[1]3УслДостИнвОц'!F45</f>
        <v>6</v>
      </c>
      <c r="M81" s="18">
        <f>'[1]3УслДостИнвОц'!I45</f>
        <v>8</v>
      </c>
      <c r="N81" s="32">
        <f>'[1]3УслДостИнвОц'!M45</f>
        <v>26.666666666666664</v>
      </c>
      <c r="O81" s="32">
        <f t="shared" si="9"/>
        <v>40.666666666666664</v>
      </c>
      <c r="P81" s="31">
        <f>'[1]4ДобрВежл'!H45</f>
        <v>39.200000000000003</v>
      </c>
      <c r="Q81" s="32">
        <f>'[1]4ДобрВежл'!L45</f>
        <v>39.649122807017548</v>
      </c>
      <c r="R81" s="31">
        <f>'[1]4ДобрВежл'!P45</f>
        <v>19.600000000000001</v>
      </c>
      <c r="S81" s="31">
        <f t="shared" si="12"/>
        <v>98.449122807017545</v>
      </c>
      <c r="T81" s="32">
        <f>'[1]5УдовлУсл'!H45</f>
        <v>30</v>
      </c>
      <c r="U81" s="32">
        <f>'[1]5УдовлУсл'!L45</f>
        <v>19.81818181818182</v>
      </c>
      <c r="V81" s="32">
        <f>'[1]5УдовлУсл'!P45</f>
        <v>50</v>
      </c>
      <c r="W81" s="32">
        <f t="shared" si="11"/>
        <v>99.818181818181813</v>
      </c>
    </row>
    <row r="82" spans="1:23">
      <c r="A82" s="18">
        <v>59</v>
      </c>
      <c r="B82" s="18" t="s">
        <v>259</v>
      </c>
      <c r="C82" s="18" t="s">
        <v>260</v>
      </c>
      <c r="D82" s="31">
        <f t="shared" si="6"/>
        <v>86.119584208793498</v>
      </c>
      <c r="E82" s="32">
        <f>'[1]1ОиДинфоб'!G75</f>
        <v>20.180180180180177</v>
      </c>
      <c r="F82" s="32">
        <f>'[1]1ОиДинфоб'!J75</f>
        <v>30</v>
      </c>
      <c r="G82" s="32">
        <f>'[1]1ОиДинфоб'!P75</f>
        <v>39.534883720930232</v>
      </c>
      <c r="H82" s="32">
        <f t="shared" si="7"/>
        <v>89.715063901110398</v>
      </c>
      <c r="I82" s="32">
        <f>'[1]2КомУслОц'!F76</f>
        <v>50</v>
      </c>
      <c r="J82" s="32">
        <f>'[1]2КомУслОц'!J76</f>
        <v>50</v>
      </c>
      <c r="K82" s="32">
        <f t="shared" si="8"/>
        <v>100</v>
      </c>
      <c r="L82" s="18">
        <f>'[1]3УслДостИнвОц'!F75</f>
        <v>18</v>
      </c>
      <c r="M82" s="18">
        <f>'[1]3УслДостИнвОц'!I75</f>
        <v>24</v>
      </c>
      <c r="N82" s="32">
        <f>'[1]3УслДостИнвОц'!M75</f>
        <v>0</v>
      </c>
      <c r="O82" s="32">
        <f t="shared" si="9"/>
        <v>42</v>
      </c>
      <c r="P82" s="32">
        <f>'[1]4ДобрВежл'!H75</f>
        <v>40</v>
      </c>
      <c r="Q82" s="32">
        <f>'[1]4ДобрВежл'!L75</f>
        <v>40</v>
      </c>
      <c r="R82" s="32">
        <f>'[1]4ДобрВежл'!P75</f>
        <v>19.642857142857142</v>
      </c>
      <c r="S82" s="32">
        <f t="shared" si="12"/>
        <v>99.642857142857139</v>
      </c>
      <c r="T82" s="32">
        <f>'[1]5УдовлУсл'!H75</f>
        <v>30</v>
      </c>
      <c r="U82" s="31">
        <f>'[1]5УдовлУсл'!L75</f>
        <v>19.240000000000002</v>
      </c>
      <c r="V82" s="32">
        <f>'[1]5УдовлУсл'!P75</f>
        <v>50</v>
      </c>
      <c r="W82" s="31">
        <f t="shared" si="11"/>
        <v>99.240000000000009</v>
      </c>
    </row>
    <row r="83" spans="1:23">
      <c r="A83" s="74">
        <v>60</v>
      </c>
      <c r="B83" s="18" t="s">
        <v>25</v>
      </c>
      <c r="C83" s="18" t="s">
        <v>261</v>
      </c>
      <c r="D83" s="31">
        <f t="shared" si="6"/>
        <v>85.93813537383889</v>
      </c>
      <c r="E83" s="31">
        <f>'[1]1ОиДинфоб'!G21</f>
        <v>26.344696969696969</v>
      </c>
      <c r="F83" s="32">
        <f>'[1]1ОиДинфоб'!J21</f>
        <v>30</v>
      </c>
      <c r="G83" s="31">
        <f>'[1]1ОиДинфоб'!P21</f>
        <v>39.299999999999997</v>
      </c>
      <c r="H83" s="31">
        <f t="shared" si="7"/>
        <v>95.644696969696966</v>
      </c>
      <c r="I83" s="32">
        <f>'[1]2КомУслОц'!F22</f>
        <v>50</v>
      </c>
      <c r="J83" s="31">
        <f>'[1]2КомУслОц'!J22</f>
        <v>48.5</v>
      </c>
      <c r="K83" s="31">
        <f t="shared" si="8"/>
        <v>98.5</v>
      </c>
      <c r="L83" s="18">
        <f>'[1]3УслДостИнвОц'!F21</f>
        <v>6</v>
      </c>
      <c r="M83" s="33">
        <f>'[1]3УслДостИнвОц'!I21</f>
        <v>16</v>
      </c>
      <c r="N83" s="31">
        <f>'[1]3УслДостИнвОц'!M21</f>
        <v>16.2</v>
      </c>
      <c r="O83" s="31">
        <f t="shared" si="9"/>
        <v>38.200000000000003</v>
      </c>
      <c r="P83" s="32">
        <f>'[1]4ДобрВежл'!H21</f>
        <v>39.731993299832503</v>
      </c>
      <c r="Q83" s="31">
        <f>'[1]4ДобрВежл'!L21</f>
        <v>39.56</v>
      </c>
      <c r="R83" s="31">
        <f>'[1]4ДобрВежл'!P21</f>
        <v>19.480000000000004</v>
      </c>
      <c r="S83" s="31">
        <f t="shared" si="12"/>
        <v>98.771993299832516</v>
      </c>
      <c r="T83" s="31">
        <f>'[1]5УдовлУсл'!H21</f>
        <v>29.759999999999998</v>
      </c>
      <c r="U83" s="32">
        <f>'[1]5УдовлУсл'!L21</f>
        <v>19.463986599664992</v>
      </c>
      <c r="V83" s="31">
        <f>'[1]5УдовлУсл'!P21</f>
        <v>49.35</v>
      </c>
      <c r="W83" s="31">
        <f t="shared" si="11"/>
        <v>98.573986599664991</v>
      </c>
    </row>
    <row r="84" spans="1:23">
      <c r="A84" s="75"/>
      <c r="B84" s="18" t="s">
        <v>262</v>
      </c>
      <c r="C84" s="18" t="s">
        <v>263</v>
      </c>
      <c r="D84" s="31">
        <f t="shared" si="6"/>
        <v>85.882185503414846</v>
      </c>
      <c r="E84" s="32">
        <f>'[1]1ОиДинфоб'!G90</f>
        <v>27.009803921568622</v>
      </c>
      <c r="F84" s="32">
        <f>'[1]1ОиДинфоб'!J90</f>
        <v>27</v>
      </c>
      <c r="G84" s="31">
        <f>'[1]1ОиДинфоб'!P90</f>
        <v>39.6</v>
      </c>
      <c r="H84" s="31">
        <f t="shared" si="7"/>
        <v>93.609803921568613</v>
      </c>
      <c r="I84" s="32">
        <f>'[1]2КомУслОц'!F91</f>
        <v>50</v>
      </c>
      <c r="J84" s="31">
        <f>'[1]2КомУслОц'!J91</f>
        <v>49.5</v>
      </c>
      <c r="K84" s="31">
        <f t="shared" si="8"/>
        <v>99.5</v>
      </c>
      <c r="L84" s="18">
        <f>'[1]3УслДостИнвОц'!F90</f>
        <v>0</v>
      </c>
      <c r="M84" s="18">
        <f>'[1]3УслДостИнвОц'!I90</f>
        <v>8</v>
      </c>
      <c r="N84" s="32">
        <f>'[1]3УслДостИнвОц'!M90</f>
        <v>30</v>
      </c>
      <c r="O84" s="32">
        <f t="shared" si="9"/>
        <v>38</v>
      </c>
      <c r="P84" s="32">
        <f>'[1]4ДобрВежл'!H90</f>
        <v>40</v>
      </c>
      <c r="Q84" s="32">
        <f>'[1]4ДобрВежл'!L90</f>
        <v>40</v>
      </c>
      <c r="R84" s="32">
        <f>'[1]4ДобрВежл'!P90</f>
        <v>19.55056179775281</v>
      </c>
      <c r="S84" s="32">
        <f t="shared" si="12"/>
        <v>99.550561797752806</v>
      </c>
      <c r="T84" s="31">
        <f>'[1]5УдовлУсл'!H90</f>
        <v>29.7</v>
      </c>
      <c r="U84" s="32">
        <f>'[1]5УдовлУсл'!L90</f>
        <v>19.55056179775281</v>
      </c>
      <c r="V84" s="31">
        <f>'[1]5УдовлУсл'!P90</f>
        <v>49.5</v>
      </c>
      <c r="W84" s="31">
        <f t="shared" si="11"/>
        <v>98.750561797752809</v>
      </c>
    </row>
    <row r="85" spans="1:23">
      <c r="A85" s="18">
        <v>61</v>
      </c>
      <c r="B85" s="18" t="s">
        <v>25</v>
      </c>
      <c r="C85" s="18" t="s">
        <v>40</v>
      </c>
      <c r="D85" s="31">
        <f t="shared" si="6"/>
        <v>85.288585048754072</v>
      </c>
      <c r="E85" s="31">
        <f>'[1]1ОиДинфоб'!G22</f>
        <v>26</v>
      </c>
      <c r="F85" s="32">
        <f>'[1]1ОиДинфоб'!J22</f>
        <v>27</v>
      </c>
      <c r="G85" s="32">
        <f>'[1]1ОиДинфоб'!P22</f>
        <v>39.718309859154935</v>
      </c>
      <c r="H85" s="31">
        <f t="shared" si="7"/>
        <v>92.718309859154942</v>
      </c>
      <c r="I85" s="32">
        <f>'[1]2КомУслОц'!F23</f>
        <v>50</v>
      </c>
      <c r="J85" s="31">
        <f>'[1]2КомУслОц'!J23</f>
        <v>49.5</v>
      </c>
      <c r="K85" s="31">
        <f t="shared" si="8"/>
        <v>99.5</v>
      </c>
      <c r="L85" s="18">
        <f>'[1]3УслДостИнвОц'!F22</f>
        <v>6</v>
      </c>
      <c r="M85" s="18">
        <f>'[1]3УслДостИнвОц'!I22</f>
        <v>0</v>
      </c>
      <c r="N85" s="32">
        <f>'[1]3УслДостИнвОц'!M22</f>
        <v>30</v>
      </c>
      <c r="O85" s="32">
        <f t="shared" si="9"/>
        <v>36</v>
      </c>
      <c r="P85" s="32">
        <f>'[1]4ДобрВежл'!H22</f>
        <v>40</v>
      </c>
      <c r="Q85" s="32">
        <f>'[1]4ДобрВежл'!L22</f>
        <v>40</v>
      </c>
      <c r="R85" s="32">
        <f>'[1]4ДобрВежл'!P22</f>
        <v>19.384615384615387</v>
      </c>
      <c r="S85" s="32">
        <f t="shared" si="12"/>
        <v>99.384615384615387</v>
      </c>
      <c r="T85" s="31">
        <f>'[1]5УдовлУсл'!H22</f>
        <v>29.7</v>
      </c>
      <c r="U85" s="31">
        <f>'[1]5УдовлУсл'!L22</f>
        <v>19.64</v>
      </c>
      <c r="V85" s="31">
        <f>'[1]5УдовлУсл'!P22</f>
        <v>49.5</v>
      </c>
      <c r="W85" s="31">
        <f t="shared" si="11"/>
        <v>98.84</v>
      </c>
    </row>
    <row r="86" spans="1:23">
      <c r="A86" s="18">
        <v>62</v>
      </c>
      <c r="B86" s="18" t="s">
        <v>49</v>
      </c>
      <c r="C86" s="18" t="s">
        <v>50</v>
      </c>
      <c r="D86" s="31">
        <f t="shared" si="6"/>
        <v>85.245045045045046</v>
      </c>
      <c r="E86" s="32">
        <f>'[1]1ОиДинфоб'!G31</f>
        <v>26.833333333333332</v>
      </c>
      <c r="F86" s="32">
        <f>'[1]1ОиДинфоб'!J31</f>
        <v>30</v>
      </c>
      <c r="G86" s="32">
        <f>'[1]1ОиДинфоб'!P31</f>
        <v>39.891891891891895</v>
      </c>
      <c r="H86" s="32">
        <f t="shared" si="7"/>
        <v>96.725225225225216</v>
      </c>
      <c r="I86" s="32">
        <f>'[1]2КомУслОц'!F32</f>
        <v>50</v>
      </c>
      <c r="J86" s="31">
        <f>'[1]2КомУслОц'!J32</f>
        <v>49.5</v>
      </c>
      <c r="K86" s="31">
        <f t="shared" si="8"/>
        <v>99.5</v>
      </c>
      <c r="L86" s="18">
        <f>'[1]3УслДостИнвОц'!F31</f>
        <v>0</v>
      </c>
      <c r="M86" s="18">
        <f>'[1]3УслДостИнвОц'!I31</f>
        <v>0</v>
      </c>
      <c r="N86" s="32">
        <f>'[1]3УслДостИнвОц'!M31</f>
        <v>30</v>
      </c>
      <c r="O86" s="32">
        <f t="shared" si="9"/>
        <v>30</v>
      </c>
      <c r="P86" s="32">
        <f>'[1]4ДобрВежл'!H31</f>
        <v>40</v>
      </c>
      <c r="Q86" s="32">
        <f>'[1]4ДобрВежл'!L31</f>
        <v>40</v>
      </c>
      <c r="R86" s="32">
        <f>'[1]4ДобрВежл'!P31</f>
        <v>20</v>
      </c>
      <c r="S86" s="32">
        <f t="shared" si="12"/>
        <v>100</v>
      </c>
      <c r="T86" s="32">
        <f>'[1]5УдовлУсл'!H31</f>
        <v>30</v>
      </c>
      <c r="U86" s="32">
        <f>'[1]5УдовлУсл'!L31</f>
        <v>20</v>
      </c>
      <c r="V86" s="32">
        <f>'[1]5УдовлУсл'!P31</f>
        <v>50</v>
      </c>
      <c r="W86" s="32">
        <f t="shared" si="11"/>
        <v>100</v>
      </c>
    </row>
    <row r="87" spans="1:23">
      <c r="A87" s="74">
        <v>63</v>
      </c>
      <c r="B87" s="18" t="s">
        <v>81</v>
      </c>
      <c r="C87" s="18" t="s">
        <v>82</v>
      </c>
      <c r="D87" s="31">
        <f t="shared" si="6"/>
        <v>85.060475342973675</v>
      </c>
      <c r="E87" s="31">
        <f>'[1]1ОиДинфоб'!G48</f>
        <v>26.9</v>
      </c>
      <c r="F87" s="32">
        <f>'[1]1ОиДинфоб'!J48</f>
        <v>30</v>
      </c>
      <c r="G87" s="32">
        <f>'[1]1ОиДинфоб'!P48</f>
        <v>39.65517241379311</v>
      </c>
      <c r="H87" s="31">
        <f t="shared" si="7"/>
        <v>96.555172413793116</v>
      </c>
      <c r="I87" s="32">
        <f>'[1]2КомУслОц'!F49</f>
        <v>50</v>
      </c>
      <c r="J87" s="31">
        <f>'[1]2КомУслОц'!J49</f>
        <v>48.5</v>
      </c>
      <c r="K87" s="31">
        <f t="shared" si="8"/>
        <v>98.5</v>
      </c>
      <c r="L87" s="18">
        <f>'[1]3УслДостИнвОц'!F48</f>
        <v>0</v>
      </c>
      <c r="M87" s="33">
        <f>'[1]3УслДостИнвОц'!I48</f>
        <v>32</v>
      </c>
      <c r="N87" s="32">
        <f>'[1]3УслДостИнвОц'!M48</f>
        <v>0</v>
      </c>
      <c r="O87" s="31">
        <f t="shared" si="9"/>
        <v>32</v>
      </c>
      <c r="P87" s="32">
        <f>'[1]4ДобрВежл'!H48</f>
        <v>39.56989247311828</v>
      </c>
      <c r="Q87" s="32">
        <f>'[1]4ДобрВежл'!L48</f>
        <v>40</v>
      </c>
      <c r="R87" s="32">
        <f>'[1]4ДобрВежл'!P48</f>
        <v>20</v>
      </c>
      <c r="S87" s="32">
        <f t="shared" si="12"/>
        <v>99.569892473118273</v>
      </c>
      <c r="T87" s="31">
        <f>'[1]5УдовлУсл'!H48</f>
        <v>29.429999999999996</v>
      </c>
      <c r="U87" s="32">
        <f>'[1]5УдовлУсл'!L48</f>
        <v>19.78494623655914</v>
      </c>
      <c r="V87" s="32">
        <f>'[1]5УдовлУсл'!P48</f>
        <v>49.462365591397848</v>
      </c>
      <c r="W87" s="31">
        <f t="shared" si="11"/>
        <v>98.677311827956984</v>
      </c>
    </row>
    <row r="88" spans="1:23">
      <c r="A88" s="75"/>
      <c r="B88" s="18" t="s">
        <v>209</v>
      </c>
      <c r="C88" s="18" t="s">
        <v>264</v>
      </c>
      <c r="D88" s="31">
        <f t="shared" si="6"/>
        <v>85.120860215053753</v>
      </c>
      <c r="E88" s="31">
        <f>'[1]1ОиДинфоб'!G86</f>
        <v>26.6</v>
      </c>
      <c r="F88" s="32">
        <f>'[1]1ОиДинфоб'!J86</f>
        <v>18</v>
      </c>
      <c r="G88" s="32">
        <f>'[1]1ОиДинфоб'!P86</f>
        <v>39.704301075268823</v>
      </c>
      <c r="H88" s="31">
        <f t="shared" si="7"/>
        <v>84.304301075268825</v>
      </c>
      <c r="I88" s="32">
        <f>'[1]2КомУслОц'!F87</f>
        <v>50</v>
      </c>
      <c r="J88" s="31">
        <f>'[1]2КомУслОц'!J87</f>
        <v>48</v>
      </c>
      <c r="K88" s="31">
        <f t="shared" si="8"/>
        <v>98</v>
      </c>
      <c r="L88" s="18">
        <f>'[1]3УслДостИнвОц'!F86</f>
        <v>6</v>
      </c>
      <c r="M88" s="33">
        <f>'[1]3УслДостИнвОц'!I86</f>
        <v>16</v>
      </c>
      <c r="N88" s="32">
        <f>'[1]3УслДостИнвОц'!M86</f>
        <v>22.5</v>
      </c>
      <c r="O88" s="31">
        <f t="shared" si="9"/>
        <v>44.5</v>
      </c>
      <c r="P88" s="32">
        <f>'[1]4ДобрВежл'!H86</f>
        <v>40</v>
      </c>
      <c r="Q88" s="32">
        <f>'[1]4ДобрВежл'!L86</f>
        <v>40</v>
      </c>
      <c r="R88" s="31">
        <f>'[1]4ДобрВежл'!P86</f>
        <v>19.600000000000001</v>
      </c>
      <c r="S88" s="31">
        <f t="shared" si="12"/>
        <v>99.6</v>
      </c>
      <c r="T88" s="32">
        <f>'[1]5УдовлУсл'!H86</f>
        <v>30</v>
      </c>
      <c r="U88" s="32">
        <f>'[1]5УдовлУсл'!L86</f>
        <v>19.600000000000001</v>
      </c>
      <c r="V88" s="31">
        <f>'[1]5УдовлУсл'!P86</f>
        <v>49.6</v>
      </c>
      <c r="W88" s="31">
        <f t="shared" si="11"/>
        <v>99.2</v>
      </c>
    </row>
    <row r="89" spans="1:23">
      <c r="A89" s="18">
        <v>64</v>
      </c>
      <c r="B89" s="18" t="s">
        <v>99</v>
      </c>
      <c r="C89" s="18" t="s">
        <v>101</v>
      </c>
      <c r="D89" s="31">
        <f t="shared" si="6"/>
        <v>84.867627530364373</v>
      </c>
      <c r="E89" s="31">
        <f>'[1]1ОиДинфоб'!G58</f>
        <v>23.8</v>
      </c>
      <c r="F89" s="32">
        <f>'[1]1ОиДинфоб'!J58</f>
        <v>30</v>
      </c>
      <c r="G89" s="32">
        <f>'[1]1ОиДинфоб'!P58</f>
        <v>38.178137651821864</v>
      </c>
      <c r="H89" s="31">
        <f t="shared" si="7"/>
        <v>91.978137651821868</v>
      </c>
      <c r="I89" s="32">
        <f>'[1]2КомУслОц'!F59</f>
        <v>50</v>
      </c>
      <c r="J89" s="31">
        <f>'[1]2КомУслОц'!J59</f>
        <v>45.5</v>
      </c>
      <c r="K89" s="31">
        <f t="shared" si="8"/>
        <v>95.5</v>
      </c>
      <c r="L89" s="18">
        <f>'[1]3УслДостИнвОц'!F58</f>
        <v>0</v>
      </c>
      <c r="M89" s="33">
        <f>'[1]3УслДостИнвОц'!I58</f>
        <v>16</v>
      </c>
      <c r="N89" s="32">
        <f>'[1]3УслДостИнвОц'!M58</f>
        <v>30</v>
      </c>
      <c r="O89" s="31">
        <f t="shared" si="9"/>
        <v>46</v>
      </c>
      <c r="P89" s="31">
        <f>'[1]4ДобрВежл'!H58</f>
        <v>37.6</v>
      </c>
      <c r="Q89" s="31">
        <f>'[1]4ДобрВежл'!L58</f>
        <v>39.200000000000003</v>
      </c>
      <c r="R89" s="31">
        <f>'[1]4ДобрВежл'!P58</f>
        <v>19.22</v>
      </c>
      <c r="S89" s="31">
        <f t="shared" si="12"/>
        <v>96.02000000000001</v>
      </c>
      <c r="T89" s="31">
        <f>'[1]5УдовлУсл'!H58</f>
        <v>29.4</v>
      </c>
      <c r="U89" s="31">
        <f>'[1]5УдовлУсл'!L58</f>
        <v>18.440000000000001</v>
      </c>
      <c r="V89" s="31">
        <f>'[1]5УдовлУсл'!P58</f>
        <v>47</v>
      </c>
      <c r="W89" s="31">
        <f t="shared" si="11"/>
        <v>94.84</v>
      </c>
    </row>
    <row r="90" spans="1:23">
      <c r="A90" s="74">
        <v>65</v>
      </c>
      <c r="B90" s="18" t="s">
        <v>25</v>
      </c>
      <c r="C90" s="18" t="s">
        <v>46</v>
      </c>
      <c r="D90" s="31">
        <f>AVERAGE(H90,K90,O90,S90,W90)</f>
        <v>83.902000000000001</v>
      </c>
      <c r="E90" s="31">
        <f>'[1]1ОиДинфоб'!G28</f>
        <v>25.8</v>
      </c>
      <c r="F90" s="32">
        <f>'[1]1ОиДинфоб'!J28</f>
        <v>18</v>
      </c>
      <c r="G90" s="31">
        <f>'[1]1ОиДинфоб'!P28</f>
        <v>39.5</v>
      </c>
      <c r="H90" s="31">
        <f>E90+F90+G90</f>
        <v>83.3</v>
      </c>
      <c r="I90" s="32">
        <f>'[1]2КомУслОц'!F29</f>
        <v>50</v>
      </c>
      <c r="J90" s="31">
        <f>'[1]2КомУслОц'!J29</f>
        <v>49.5</v>
      </c>
      <c r="K90" s="31">
        <f>I90+J90</f>
        <v>99.5</v>
      </c>
      <c r="L90" s="18">
        <f>'[1]3УслДостИнвОц'!F28</f>
        <v>0</v>
      </c>
      <c r="M90" s="18">
        <f>'[1]3УслДостИнвОц'!I28</f>
        <v>8</v>
      </c>
      <c r="N90" s="32">
        <f>'[1]3УслДостИнвОц'!M28</f>
        <v>30</v>
      </c>
      <c r="O90" s="32">
        <f>L90+M90+N90</f>
        <v>38</v>
      </c>
      <c r="P90" s="31">
        <f>'[1]4ДобрВежл'!H28</f>
        <v>39.6</v>
      </c>
      <c r="Q90" s="32">
        <f>'[1]4ДобрВежл'!L28</f>
        <v>40</v>
      </c>
      <c r="R90" s="31">
        <f>'[1]4ДобрВежл'!P28</f>
        <v>19.96</v>
      </c>
      <c r="S90" s="31">
        <f>SUM(P90:R90)</f>
        <v>99.56</v>
      </c>
      <c r="T90" s="31">
        <f>'[1]5УдовлУсл'!H28</f>
        <v>29.37</v>
      </c>
      <c r="U90" s="31">
        <f>'[1]5УдовлУсл'!L28</f>
        <v>19.880000000000003</v>
      </c>
      <c r="V90" s="31">
        <f>'[1]5УдовлУсл'!P28</f>
        <v>49.9</v>
      </c>
      <c r="W90" s="31">
        <f>SUM(T90:V90)</f>
        <v>99.15</v>
      </c>
    </row>
    <row r="91" spans="1:23">
      <c r="A91" s="75"/>
      <c r="B91" s="18" t="s">
        <v>265</v>
      </c>
      <c r="C91" s="18" t="s">
        <v>266</v>
      </c>
      <c r="D91" s="31">
        <f t="shared" si="6"/>
        <v>83.932594856124268</v>
      </c>
      <c r="E91" s="32">
        <f>'[1]1ОиДинфоб'!G80</f>
        <v>25.761904761904763</v>
      </c>
      <c r="F91" s="32">
        <f>'[1]1ОиДинфоб'!J80</f>
        <v>30</v>
      </c>
      <c r="G91" s="31">
        <f>'[1]1ОиДинфоб'!P80</f>
        <v>39.401069518716582</v>
      </c>
      <c r="H91" s="31">
        <f t="shared" si="7"/>
        <v>95.162974280621341</v>
      </c>
      <c r="I91" s="32">
        <f>'[1]2КомУслОц'!F81</f>
        <v>50</v>
      </c>
      <c r="J91" s="31">
        <f>'[1]2КомУслОц'!J81</f>
        <v>47.5</v>
      </c>
      <c r="K91" s="31">
        <f t="shared" si="8"/>
        <v>97.5</v>
      </c>
      <c r="L91" s="18">
        <f>'[1]3УслДостИнвОц'!F80</f>
        <v>6</v>
      </c>
      <c r="M91" s="18">
        <f>'[1]3УслДостИнвОц'!I80</f>
        <v>24</v>
      </c>
      <c r="N91" s="32">
        <f>'[1]3УслДостИнвОц'!M80</f>
        <v>0</v>
      </c>
      <c r="O91" s="32">
        <f t="shared" si="9"/>
        <v>30</v>
      </c>
      <c r="P91" s="31">
        <f>'[1]4ДобрВежл'!H80</f>
        <v>39.6</v>
      </c>
      <c r="Q91" s="31">
        <f>'[1]4ДобрВежл'!L80</f>
        <v>39.6</v>
      </c>
      <c r="R91" s="31">
        <f>'[1]4ДобрВежл'!P80</f>
        <v>19.8</v>
      </c>
      <c r="S91" s="31">
        <f t="shared" si="12"/>
        <v>99</v>
      </c>
      <c r="T91" s="31">
        <f>'[1]5УдовлУсл'!H80</f>
        <v>29.4</v>
      </c>
      <c r="U91" s="31">
        <f>'[1]5УдовлУсл'!L80</f>
        <v>19.600000000000001</v>
      </c>
      <c r="V91" s="31">
        <f>'[1]5УдовлУсл'!P80</f>
        <v>49</v>
      </c>
      <c r="W91" s="31">
        <f t="shared" si="11"/>
        <v>98</v>
      </c>
    </row>
    <row r="92" spans="1:23">
      <c r="A92" s="18">
        <v>66</v>
      </c>
      <c r="B92" s="18" t="s">
        <v>252</v>
      </c>
      <c r="C92" s="18" t="s">
        <v>267</v>
      </c>
      <c r="D92" s="31">
        <f>AVERAGE(H92,K92,O92,S92,W92)</f>
        <v>82.500728373364581</v>
      </c>
      <c r="E92" s="31">
        <f>'[1]1ОиДинфоб'!G66</f>
        <v>8.5</v>
      </c>
      <c r="F92" s="32">
        <f>'[1]1ОиДинфоб'!J66</f>
        <v>30</v>
      </c>
      <c r="G92" s="32">
        <f>'[1]1ОиДинфоб'!P66</f>
        <v>39.861111111111114</v>
      </c>
      <c r="H92" s="31">
        <f>E92+F92+G92</f>
        <v>78.361111111111114</v>
      </c>
      <c r="I92" s="32">
        <f>'[1]2КомУслОц'!F67</f>
        <v>50</v>
      </c>
      <c r="J92" s="31">
        <f>'[1]2КомУслОц'!J67</f>
        <v>49.95</v>
      </c>
      <c r="K92" s="31">
        <f>I92+J92</f>
        <v>99.95</v>
      </c>
      <c r="L92" s="18">
        <f>'[1]3УслДостИнвОц'!F66</f>
        <v>6</v>
      </c>
      <c r="M92" s="18">
        <f>'[1]3УслДостИнвОц'!I66</f>
        <v>0</v>
      </c>
      <c r="N92" s="32">
        <f>'[1]3УслДостИнвОц'!M66</f>
        <v>30</v>
      </c>
      <c r="O92" s="32">
        <f>L92+M92+N92</f>
        <v>36</v>
      </c>
      <c r="P92" s="32">
        <f>'[1]4ДобрВежл'!H66</f>
        <v>38.734622144112478</v>
      </c>
      <c r="Q92" s="32">
        <f>'[1]4ДобрВежл'!L66</f>
        <v>39.648506151142357</v>
      </c>
      <c r="R92" s="32">
        <f>'[1]4ДобрВежл'!P66</f>
        <v>19.859402460456945</v>
      </c>
      <c r="S92" s="32">
        <f>SUM(P92:R92)</f>
        <v>98.242530755711783</v>
      </c>
      <c r="T92" s="31">
        <f>'[1]5УдовлУсл'!H66</f>
        <v>29.97</v>
      </c>
      <c r="U92" s="31">
        <f>'[1]5УдовлУсл'!L66</f>
        <v>19.980000000000004</v>
      </c>
      <c r="V92" s="32">
        <f>'[1]5УдовлУсл'!P66</f>
        <v>50</v>
      </c>
      <c r="W92" s="31">
        <f>SUM(T92:V92)</f>
        <v>99.95</v>
      </c>
    </row>
    <row r="93" spans="1:23">
      <c r="A93" s="74">
        <v>67</v>
      </c>
      <c r="B93" s="18" t="s">
        <v>63</v>
      </c>
      <c r="C93" s="18" t="s">
        <v>64</v>
      </c>
      <c r="D93" s="31">
        <f>AVERAGE(H93,K93,O93,S93,W93)</f>
        <v>82.44375939849624</v>
      </c>
      <c r="E93" s="31">
        <f>'[1]1ОиДинфоб'!G39</f>
        <v>25.7</v>
      </c>
      <c r="F93" s="32">
        <f>'[1]1ОиДинфоб'!J39</f>
        <v>18</v>
      </c>
      <c r="G93" s="31">
        <f>'[1]1ОиДинфоб'!P39</f>
        <v>38.94736842105263</v>
      </c>
      <c r="H93" s="32">
        <f>E93+F93+G93</f>
        <v>82.647368421052633</v>
      </c>
      <c r="I93" s="32">
        <f>'[1]2КомУслОц'!F40</f>
        <v>50</v>
      </c>
      <c r="J93" s="31">
        <f>'[1]2КомУслОц'!J40</f>
        <v>47.5</v>
      </c>
      <c r="K93" s="31">
        <f>I93+J93</f>
        <v>97.5</v>
      </c>
      <c r="L93" s="18">
        <f>'[1]3УслДостИнвОц'!F39</f>
        <v>0</v>
      </c>
      <c r="M93" s="18">
        <f>'[1]3УслДостИнвОц'!I39</f>
        <v>8</v>
      </c>
      <c r="N93" s="32">
        <f>'[1]3УслДостИнвОц'!M39</f>
        <v>30</v>
      </c>
      <c r="O93" s="32">
        <f>L93+M93+N93</f>
        <v>38</v>
      </c>
      <c r="P93" s="32">
        <f>'[1]4ДобрВежл'!H39</f>
        <v>40</v>
      </c>
      <c r="Q93" s="32">
        <f>'[1]4ДобрВежл'!L39</f>
        <v>40</v>
      </c>
      <c r="R93" s="31">
        <f>'[1]4ДобрВежл'!P39</f>
        <v>19</v>
      </c>
      <c r="S93" s="31">
        <f>SUM(P93:R93)</f>
        <v>99</v>
      </c>
      <c r="T93" s="32">
        <f>'[1]5УдовлУсл'!H39</f>
        <v>28.571428571428566</v>
      </c>
      <c r="U93" s="31">
        <f>'[1]5УдовлУсл'!L39</f>
        <v>19</v>
      </c>
      <c r="V93" s="31">
        <f>'[1]5УдовлУсл'!P39</f>
        <v>47.5</v>
      </c>
      <c r="W93" s="31">
        <f>SUM(T93:V93)</f>
        <v>95.071428571428569</v>
      </c>
    </row>
    <row r="94" spans="1:23">
      <c r="A94" s="76"/>
      <c r="B94" s="18" t="s">
        <v>85</v>
      </c>
      <c r="C94" s="18" t="s">
        <v>86</v>
      </c>
      <c r="D94" s="31">
        <f>AVERAGE(H94,K94,O94,S94,W94)</f>
        <v>82.394100539811078</v>
      </c>
      <c r="E94" s="31">
        <f>'[1]1ОиДинфоб'!G50</f>
        <v>25.9</v>
      </c>
      <c r="F94" s="32">
        <f>'[1]1ОиДинфоб'!J50</f>
        <v>30</v>
      </c>
      <c r="G94" s="32">
        <f>'[1]1ОиДинфоб'!P50</f>
        <v>35.904605263157897</v>
      </c>
      <c r="H94" s="31">
        <f>E94+F94+G94</f>
        <v>91.804605263157896</v>
      </c>
      <c r="I94" s="32">
        <f>'[1]2КомУслОц'!F51</f>
        <v>50</v>
      </c>
      <c r="J94" s="31">
        <f>'[1]2КомУслОц'!J51</f>
        <v>49.5</v>
      </c>
      <c r="K94" s="31">
        <f>I94+J94</f>
        <v>99.5</v>
      </c>
      <c r="L94" s="18">
        <f>'[1]3УслДостИнвОц'!F50</f>
        <v>0</v>
      </c>
      <c r="M94" s="18">
        <f>'[1]3УслДостИнвОц'!I50</f>
        <v>0</v>
      </c>
      <c r="N94" s="32">
        <f>'[1]3УслДостИнвОц'!M50</f>
        <v>30</v>
      </c>
      <c r="O94" s="32">
        <f>L94+M94+N94</f>
        <v>30</v>
      </c>
      <c r="P94" s="31">
        <f>'[1]4ДобрВежл'!H50</f>
        <v>38.44</v>
      </c>
      <c r="Q94" s="31">
        <f>'[1]4ДобрВежл'!L50</f>
        <v>38.44</v>
      </c>
      <c r="R94" s="31">
        <f>'[1]4ДобрВежл'!P50</f>
        <v>18.540000000000003</v>
      </c>
      <c r="S94" s="31">
        <f>SUM(P94:R94)</f>
        <v>95.42</v>
      </c>
      <c r="T94" s="31">
        <f>'[1]5УдовлУсл'!H50</f>
        <v>27.81</v>
      </c>
      <c r="U94" s="32">
        <f>'[1]5УдовлУсл'!L50</f>
        <v>18.717948717948719</v>
      </c>
      <c r="V94" s="32">
        <f>'[1]5УдовлУсл'!P50</f>
        <v>48.717948717948715</v>
      </c>
      <c r="W94" s="31">
        <f>SUM(T94:V94)</f>
        <v>95.245897435897433</v>
      </c>
    </row>
    <row r="95" spans="1:23">
      <c r="A95" s="75"/>
      <c r="B95" s="18" t="s">
        <v>268</v>
      </c>
      <c r="C95" s="18" t="s">
        <v>269</v>
      </c>
      <c r="D95" s="31">
        <f t="shared" si="6"/>
        <v>82.390367346938774</v>
      </c>
      <c r="E95" s="31">
        <f>'[1]1ОиДинфоб'!G89</f>
        <v>27</v>
      </c>
      <c r="F95" s="32">
        <f>'[1]1ОиДинфоб'!J89</f>
        <v>30</v>
      </c>
      <c r="G95" s="32">
        <f>'[1]1ОиДинфоб'!P89</f>
        <v>39.591836734693885</v>
      </c>
      <c r="H95" s="31">
        <f t="shared" si="7"/>
        <v>96.591836734693885</v>
      </c>
      <c r="I95" s="32">
        <f>'[1]2КомУслОц'!F90</f>
        <v>50</v>
      </c>
      <c r="J95" s="32">
        <f>'[1]2КомУслОц'!J90</f>
        <v>50</v>
      </c>
      <c r="K95" s="32">
        <f t="shared" si="8"/>
        <v>100</v>
      </c>
      <c r="L95" s="18">
        <f>'[1]3УслДостИнвОц'!F89</f>
        <v>0</v>
      </c>
      <c r="M95" s="33">
        <f>'[1]3УслДостИнвОц'!I89</f>
        <v>16</v>
      </c>
      <c r="N95" s="32">
        <f>'[1]3УслДостИнвОц'!M89</f>
        <v>0</v>
      </c>
      <c r="O95" s="31">
        <f t="shared" si="9"/>
        <v>16</v>
      </c>
      <c r="P95" s="32">
        <f>'[1]4ДобрВежл'!H89</f>
        <v>40</v>
      </c>
      <c r="Q95" s="32">
        <f>'[1]4ДобрВежл'!L89</f>
        <v>40</v>
      </c>
      <c r="R95" s="31">
        <f>'[1]4ДобрВежл'!P89</f>
        <v>19.36</v>
      </c>
      <c r="S95" s="31">
        <f t="shared" si="12"/>
        <v>99.36</v>
      </c>
      <c r="T95" s="32">
        <f>'[1]5УдовлУсл'!H89</f>
        <v>30</v>
      </c>
      <c r="U95" s="32">
        <f>'[1]5УдовлУсл'!L89</f>
        <v>20</v>
      </c>
      <c r="V95" s="32">
        <f>'[1]5УдовлУсл'!P89</f>
        <v>50</v>
      </c>
      <c r="W95" s="32">
        <f t="shared" si="11"/>
        <v>100</v>
      </c>
    </row>
    <row r="96" spans="1:23">
      <c r="A96" s="18">
        <v>68</v>
      </c>
      <c r="B96" s="18" t="s">
        <v>259</v>
      </c>
      <c r="C96" s="18" t="s">
        <v>270</v>
      </c>
      <c r="D96" s="31">
        <f>AVERAGE(H96,K96,O96,S96,W96)</f>
        <v>81.834428571428575</v>
      </c>
      <c r="E96" s="32">
        <f>'[1]1ОиДинфоб'!G76</f>
        <v>24.476190476190474</v>
      </c>
      <c r="F96" s="32">
        <f>'[1]1ОиДинфоб'!J76</f>
        <v>9</v>
      </c>
      <c r="G96" s="32">
        <f>'[1]1ОиДинфоб'!P76</f>
        <v>39.75595238095238</v>
      </c>
      <c r="H96" s="32">
        <f>E96+F96+G96</f>
        <v>73.232142857142861</v>
      </c>
      <c r="I96" s="32">
        <f>'[1]2КомУслОц'!F77</f>
        <v>50</v>
      </c>
      <c r="J96" s="31">
        <f>'[1]2КомУслОц'!J77</f>
        <v>49.5</v>
      </c>
      <c r="K96" s="31">
        <f>I96+J96</f>
        <v>99.5</v>
      </c>
      <c r="L96" s="18">
        <f>'[1]3УслДостИнвОц'!F76</f>
        <v>0</v>
      </c>
      <c r="M96" s="18">
        <f>'[1]3УслДостИнвОц'!I76</f>
        <v>8</v>
      </c>
      <c r="N96" s="32">
        <f>'[1]3УслДостИнвОц'!M76</f>
        <v>30</v>
      </c>
      <c r="O96" s="32">
        <f>L96+M96+N96</f>
        <v>38</v>
      </c>
      <c r="P96" s="32">
        <f>'[1]4ДобрВежл'!H76</f>
        <v>40</v>
      </c>
      <c r="Q96" s="32">
        <f>'[1]4ДобрВежл'!L76</f>
        <v>40</v>
      </c>
      <c r="R96" s="31">
        <f>'[1]4ДобрВежл'!P76</f>
        <v>19.64</v>
      </c>
      <c r="S96" s="31">
        <f>SUM(P96:R96)</f>
        <v>99.64</v>
      </c>
      <c r="T96" s="31">
        <f>'[1]5УдовлУсл'!H76</f>
        <v>29.759999999999998</v>
      </c>
      <c r="U96" s="31">
        <f>'[1]5УдовлУсл'!L76</f>
        <v>19.440000000000001</v>
      </c>
      <c r="V96" s="31">
        <f>'[1]5УдовлУсл'!P76</f>
        <v>49.6</v>
      </c>
      <c r="W96" s="31">
        <f>SUM(T96:V96)</f>
        <v>98.800000000000011</v>
      </c>
    </row>
    <row r="97" spans="1:23">
      <c r="A97" s="18">
        <v>69</v>
      </c>
      <c r="B97" s="18" t="s">
        <v>271</v>
      </c>
      <c r="C97" s="18" t="s">
        <v>272</v>
      </c>
      <c r="D97" s="31">
        <f t="shared" si="6"/>
        <v>81.482616822429904</v>
      </c>
      <c r="E97" s="31">
        <f>'[1]1ОиДинфоб'!G92</f>
        <v>22.6</v>
      </c>
      <c r="F97" s="32">
        <f>'[1]1ОиДинфоб'!J92</f>
        <v>30</v>
      </c>
      <c r="G97" s="32">
        <f>'[1]1ОиДинфоб'!P92</f>
        <v>39.813084112149532</v>
      </c>
      <c r="H97" s="31">
        <f t="shared" si="7"/>
        <v>92.413084112149534</v>
      </c>
      <c r="I97" s="32">
        <f>'[1]2КомУслОц'!F93</f>
        <v>50</v>
      </c>
      <c r="J97" s="31">
        <f>'[1]2КомУслОц'!J93</f>
        <v>49</v>
      </c>
      <c r="K97" s="31">
        <f t="shared" si="8"/>
        <v>99</v>
      </c>
      <c r="L97" s="18">
        <f>'[1]3УслДостИнвОц'!F92</f>
        <v>0</v>
      </c>
      <c r="M97" s="33">
        <f>'[1]3УслДостИнвОц'!I92</f>
        <v>16</v>
      </c>
      <c r="N97" s="32">
        <f>'[1]3УслДостИнвОц'!M92</f>
        <v>0</v>
      </c>
      <c r="O97" s="31">
        <f t="shared" si="9"/>
        <v>16</v>
      </c>
      <c r="P97" s="35">
        <f>'[1]4ДобрВежл'!H92</f>
        <v>40</v>
      </c>
      <c r="Q97" s="32">
        <f>'[1]4ДобрВежл'!L92</f>
        <v>40</v>
      </c>
      <c r="R97" s="32">
        <f>'[1]4ДобрВежл'!P92</f>
        <v>20</v>
      </c>
      <c r="S97" s="32">
        <f t="shared" si="12"/>
        <v>100</v>
      </c>
      <c r="T97" s="32">
        <f>'[1]5УдовлУсл'!H92</f>
        <v>30</v>
      </c>
      <c r="U97" s="32">
        <f>'[1]5УдовлУсл'!L92</f>
        <v>20</v>
      </c>
      <c r="V97" s="32">
        <f>'[1]5УдовлУсл'!P92</f>
        <v>50</v>
      </c>
      <c r="W97" s="32">
        <f t="shared" si="11"/>
        <v>100</v>
      </c>
    </row>
    <row r="98" spans="1:23">
      <c r="A98" s="18">
        <v>70</v>
      </c>
      <c r="B98" s="18" t="s">
        <v>69</v>
      </c>
      <c r="C98" s="18" t="s">
        <v>70</v>
      </c>
      <c r="D98" s="31">
        <f t="shared" si="6"/>
        <v>80.302185792349718</v>
      </c>
      <c r="E98" s="31">
        <f>'[1]1ОиДинфоб'!G42</f>
        <v>26.2</v>
      </c>
      <c r="F98" s="32">
        <f>'[1]1ОиДинфоб'!J42</f>
        <v>27</v>
      </c>
      <c r="G98" s="32">
        <f>'[1]1ОиДинфоб'!P42</f>
        <v>39.094262295081968</v>
      </c>
      <c r="H98" s="31">
        <f t="shared" si="7"/>
        <v>92.294262295081978</v>
      </c>
      <c r="I98" s="32">
        <f>'[1]2КомУслОц'!F43</f>
        <v>50</v>
      </c>
      <c r="J98" s="31">
        <f>'[1]2КомУслОц'!J43</f>
        <v>48</v>
      </c>
      <c r="K98" s="31">
        <f t="shared" si="8"/>
        <v>98</v>
      </c>
      <c r="L98" s="18">
        <f>'[1]3УслДостИнвОц'!F42</f>
        <v>0</v>
      </c>
      <c r="M98" s="18">
        <f>'[1]3УслДостИнвОц'!I42</f>
        <v>8</v>
      </c>
      <c r="N98" s="31">
        <f>'[1]3УслДостИнвОц'!M42</f>
        <v>9.93</v>
      </c>
      <c r="O98" s="31">
        <f t="shared" si="9"/>
        <v>17.93</v>
      </c>
      <c r="P98" s="32">
        <f>'[1]4ДобрВежл'!H42</f>
        <v>39.61904761904762</v>
      </c>
      <c r="Q98" s="32">
        <f>'[1]4ДобрВежл'!L42</f>
        <v>40</v>
      </c>
      <c r="R98" s="31">
        <f>'[1]4ДобрВежл'!P42</f>
        <v>18.62</v>
      </c>
      <c r="S98" s="31">
        <f t="shared" si="12"/>
        <v>98.239047619047625</v>
      </c>
      <c r="T98" s="32">
        <f>'[1]5УдовлУсл'!H42</f>
        <v>29.714285714285715</v>
      </c>
      <c r="U98" s="32">
        <f>'[1]5УдовлУсл'!L42</f>
        <v>17.714285714285715</v>
      </c>
      <c r="V98" s="32">
        <f>'[1]5УдовлУсл'!P42</f>
        <v>47.619047619047613</v>
      </c>
      <c r="W98" s="32">
        <f t="shared" si="11"/>
        <v>95.047619047619037</v>
      </c>
    </row>
    <row r="99" spans="1:23">
      <c r="A99" s="18">
        <v>71</v>
      </c>
      <c r="B99" s="18" t="s">
        <v>79</v>
      </c>
      <c r="C99" s="18" t="s">
        <v>80</v>
      </c>
      <c r="D99" s="31">
        <f t="shared" si="6"/>
        <v>78.012307692307701</v>
      </c>
      <c r="E99" s="31">
        <f>'[1]1ОиДинфоб'!G47</f>
        <v>21.6</v>
      </c>
      <c r="F99" s="32">
        <f>'[1]1ОиДинфоб'!J47</f>
        <v>30</v>
      </c>
      <c r="G99" s="32">
        <f>'[1]1ОиДинфоб'!P47</f>
        <v>40</v>
      </c>
      <c r="H99" s="31">
        <f t="shared" si="7"/>
        <v>91.6</v>
      </c>
      <c r="I99" s="32">
        <f>'[1]2КомУслОц'!F48</f>
        <v>50</v>
      </c>
      <c r="J99" s="32">
        <f>'[1]2КомУслОц'!J48</f>
        <v>48.46153846153846</v>
      </c>
      <c r="K99" s="32">
        <f t="shared" si="8"/>
        <v>98.461538461538453</v>
      </c>
      <c r="L99" s="18">
        <f>'[1]3УслДостИнвОц'!F47</f>
        <v>6</v>
      </c>
      <c r="M99" s="18">
        <f>'[1]3УслДостИнвОц'!I47</f>
        <v>0</v>
      </c>
      <c r="N99" s="32">
        <f>'[1]3УслДостИнвОц'!M47</f>
        <v>0</v>
      </c>
      <c r="O99" s="32">
        <f t="shared" si="9"/>
        <v>6</v>
      </c>
      <c r="P99" s="31">
        <f>'[1]4ДобрВежл'!H47</f>
        <v>38.800000000000004</v>
      </c>
      <c r="Q99" s="31">
        <f>'[1]4ДобрВежл'!L47</f>
        <v>38.800000000000004</v>
      </c>
      <c r="R99" s="31">
        <f>'[1]4ДобрВежл'!P47</f>
        <v>19.400000000000002</v>
      </c>
      <c r="S99" s="31">
        <f t="shared" si="12"/>
        <v>97.000000000000014</v>
      </c>
      <c r="T99" s="31">
        <f>'[1]5УдовлУсл'!H47</f>
        <v>29.099999999999998</v>
      </c>
      <c r="U99" s="31">
        <f>'[1]5УдовлУсл'!L47</f>
        <v>19.400000000000002</v>
      </c>
      <c r="V99" s="31">
        <f>'[1]5УдовлУсл'!P47</f>
        <v>48.5</v>
      </c>
      <c r="W99" s="31">
        <f t="shared" si="11"/>
        <v>97</v>
      </c>
    </row>
    <row r="100" spans="1:23">
      <c r="A100" s="36"/>
      <c r="B100" s="36"/>
      <c r="C100" s="36"/>
      <c r="D100" s="36"/>
      <c r="E100" s="37"/>
      <c r="F100" s="38"/>
      <c r="G100" s="38"/>
      <c r="H100" s="38"/>
      <c r="I100" s="38"/>
      <c r="J100" s="36"/>
      <c r="K100" s="36"/>
      <c r="L100" s="36"/>
      <c r="M100" s="36"/>
      <c r="N100" s="37"/>
      <c r="O100" s="37"/>
      <c r="P100" s="36"/>
      <c r="Q100" s="36"/>
      <c r="R100" s="36"/>
      <c r="S100" s="36"/>
      <c r="T100" s="36"/>
      <c r="U100" s="36"/>
      <c r="V100" s="36"/>
      <c r="W100" s="36"/>
    </row>
    <row r="101" spans="1:23">
      <c r="A101" s="36"/>
      <c r="B101" s="36"/>
      <c r="C101" s="36"/>
      <c r="D101" s="36"/>
      <c r="E101" s="37"/>
      <c r="F101" s="38"/>
      <c r="G101" s="38"/>
      <c r="H101" s="38"/>
      <c r="I101" s="38"/>
      <c r="J101" s="36"/>
      <c r="K101" s="36"/>
      <c r="L101" s="36"/>
      <c r="M101" s="36"/>
      <c r="N101" s="37"/>
      <c r="O101" s="37"/>
      <c r="P101" s="36"/>
      <c r="Q101" s="36"/>
      <c r="R101" s="36"/>
      <c r="S101" s="36"/>
      <c r="T101" s="36"/>
      <c r="U101" s="36"/>
      <c r="V101" s="36"/>
      <c r="W101" s="36"/>
    </row>
    <row r="102" spans="1:23">
      <c r="A102" s="36"/>
      <c r="B102" s="36"/>
      <c r="C102" s="36"/>
      <c r="D102" s="36"/>
      <c r="E102" s="37"/>
      <c r="F102" s="38"/>
      <c r="G102" s="38"/>
      <c r="H102" s="38"/>
      <c r="I102" s="38"/>
      <c r="J102" s="36"/>
      <c r="K102" s="36"/>
      <c r="L102" s="36"/>
      <c r="M102" s="36"/>
      <c r="N102" s="37"/>
      <c r="O102" s="37"/>
      <c r="P102" s="36"/>
      <c r="Q102" s="36"/>
      <c r="R102" s="36"/>
      <c r="S102" s="36"/>
      <c r="T102" s="36"/>
      <c r="U102" s="36"/>
      <c r="V102" s="36"/>
      <c r="W102" s="36"/>
    </row>
    <row r="103" spans="1:23" ht="99.75">
      <c r="A103" s="39" t="s">
        <v>177</v>
      </c>
      <c r="B103" s="39" t="s">
        <v>1</v>
      </c>
      <c r="C103" s="39" t="s">
        <v>2</v>
      </c>
      <c r="D103" s="40" t="s">
        <v>178</v>
      </c>
      <c r="E103" s="41" t="s">
        <v>187</v>
      </c>
      <c r="F103" s="42" t="s">
        <v>190</v>
      </c>
      <c r="G103" s="42" t="s">
        <v>194</v>
      </c>
      <c r="H103" s="42" t="s">
        <v>198</v>
      </c>
      <c r="I103" s="42" t="s">
        <v>202</v>
      </c>
      <c r="J103" s="36"/>
      <c r="K103" s="36"/>
      <c r="L103" s="36"/>
      <c r="M103" s="36"/>
      <c r="N103" s="36"/>
      <c r="O103" s="36"/>
      <c r="P103" s="36"/>
      <c r="Q103" s="36"/>
      <c r="R103" s="36"/>
      <c r="S103" s="36"/>
      <c r="T103" s="36"/>
      <c r="U103" s="36"/>
      <c r="V103" s="36"/>
      <c r="W103" s="36"/>
    </row>
    <row r="104" spans="1:23">
      <c r="A104" s="4">
        <v>1</v>
      </c>
      <c r="B104" s="18" t="s">
        <v>25</v>
      </c>
      <c r="C104" s="18" t="s">
        <v>29</v>
      </c>
      <c r="D104" s="8">
        <v>98.789999999999992</v>
      </c>
      <c r="E104" s="8">
        <v>100</v>
      </c>
      <c r="F104" s="8">
        <v>99.95</v>
      </c>
      <c r="G104" s="8">
        <v>94</v>
      </c>
      <c r="H104" s="8">
        <v>100</v>
      </c>
      <c r="I104" s="8">
        <v>100</v>
      </c>
      <c r="J104" s="36"/>
      <c r="K104" s="36"/>
      <c r="L104" s="36"/>
      <c r="M104" s="36"/>
      <c r="N104" s="36"/>
      <c r="O104" s="36"/>
      <c r="P104" s="36"/>
      <c r="Q104" s="36"/>
      <c r="R104" s="36"/>
      <c r="S104" s="36"/>
      <c r="T104" s="36"/>
      <c r="U104" s="36"/>
      <c r="V104" s="36"/>
      <c r="W104" s="36"/>
    </row>
    <row r="105" spans="1:23">
      <c r="A105" s="4">
        <v>2</v>
      </c>
      <c r="B105" s="18" t="s">
        <v>25</v>
      </c>
      <c r="C105" s="18" t="s">
        <v>42</v>
      </c>
      <c r="D105" s="8">
        <v>98.612000000000009</v>
      </c>
      <c r="E105" s="8">
        <v>99.1</v>
      </c>
      <c r="F105" s="8">
        <v>100</v>
      </c>
      <c r="G105" s="8">
        <v>94</v>
      </c>
      <c r="H105" s="8">
        <v>99.960000000000008</v>
      </c>
      <c r="I105" s="8">
        <v>100</v>
      </c>
      <c r="J105" s="36"/>
      <c r="K105" s="36"/>
      <c r="L105" s="36"/>
      <c r="M105" s="36"/>
      <c r="N105" s="36"/>
      <c r="O105" s="36"/>
      <c r="P105" s="36"/>
      <c r="Q105" s="36"/>
      <c r="R105" s="36"/>
      <c r="S105" s="36"/>
      <c r="T105" s="36"/>
      <c r="U105" s="36"/>
      <c r="V105" s="36"/>
      <c r="W105" s="36"/>
    </row>
    <row r="106" spans="1:23">
      <c r="A106" s="68">
        <v>3</v>
      </c>
      <c r="B106" s="18" t="s">
        <v>25</v>
      </c>
      <c r="C106" s="18" t="s">
        <v>27</v>
      </c>
      <c r="D106" s="8">
        <v>98.517226093776046</v>
      </c>
      <c r="E106" s="8">
        <v>99.718367346938777</v>
      </c>
      <c r="F106" s="8">
        <v>99.85</v>
      </c>
      <c r="G106" s="8">
        <v>93.4</v>
      </c>
      <c r="H106" s="8">
        <v>99.647763121941537</v>
      </c>
      <c r="I106" s="8">
        <v>99.97</v>
      </c>
      <c r="J106" s="36"/>
      <c r="K106" s="36"/>
      <c r="L106" s="36"/>
      <c r="M106" s="36"/>
      <c r="N106" s="36"/>
      <c r="O106" s="36"/>
      <c r="P106" s="36"/>
      <c r="Q106" s="36"/>
      <c r="R106" s="36"/>
      <c r="S106" s="36"/>
      <c r="T106" s="36"/>
      <c r="U106" s="36"/>
      <c r="V106" s="36"/>
      <c r="W106" s="36"/>
    </row>
    <row r="107" spans="1:23">
      <c r="A107" s="70"/>
      <c r="B107" s="18" t="s">
        <v>203</v>
      </c>
      <c r="C107" s="18" t="s">
        <v>204</v>
      </c>
      <c r="D107" s="8">
        <v>98.465999999999994</v>
      </c>
      <c r="E107" s="8">
        <v>100</v>
      </c>
      <c r="F107" s="8">
        <v>99.5</v>
      </c>
      <c r="G107" s="8">
        <v>93.4</v>
      </c>
      <c r="H107" s="8">
        <v>100</v>
      </c>
      <c r="I107" s="8">
        <v>99.429999999999993</v>
      </c>
      <c r="J107" s="36"/>
      <c r="K107" s="36"/>
      <c r="L107" s="36"/>
      <c r="M107" s="36"/>
      <c r="N107" s="36"/>
      <c r="O107" s="36"/>
      <c r="P107" s="36"/>
      <c r="Q107" s="36"/>
      <c r="R107" s="36"/>
      <c r="S107" s="36"/>
      <c r="T107" s="36"/>
      <c r="U107" s="36"/>
      <c r="V107" s="36"/>
      <c r="W107" s="36"/>
    </row>
    <row r="108" spans="1:23">
      <c r="A108" s="68">
        <v>4</v>
      </c>
      <c r="B108" s="18" t="s">
        <v>23</v>
      </c>
      <c r="C108" s="18" t="s">
        <v>24</v>
      </c>
      <c r="D108" s="8">
        <v>98.335918367346935</v>
      </c>
      <c r="E108" s="8">
        <v>99.1</v>
      </c>
      <c r="F108" s="8">
        <v>98.979591836734699</v>
      </c>
      <c r="G108" s="8">
        <v>94</v>
      </c>
      <c r="H108" s="8">
        <v>99.78</v>
      </c>
      <c r="I108" s="8">
        <v>99.82</v>
      </c>
      <c r="J108" s="36"/>
      <c r="K108" s="36"/>
      <c r="L108" s="36"/>
      <c r="M108" s="36"/>
      <c r="N108" s="36"/>
      <c r="O108" s="36"/>
      <c r="P108" s="36"/>
      <c r="Q108" s="36"/>
      <c r="R108" s="36"/>
      <c r="S108" s="36"/>
      <c r="T108" s="36"/>
      <c r="U108" s="36"/>
      <c r="V108" s="36"/>
      <c r="W108" s="36"/>
    </row>
    <row r="109" spans="1:23">
      <c r="A109" s="70"/>
      <c r="B109" s="18" t="s">
        <v>205</v>
      </c>
      <c r="C109" s="18" t="s">
        <v>206</v>
      </c>
      <c r="D109" s="8">
        <v>98.336787878787888</v>
      </c>
      <c r="E109" s="8">
        <v>96.3</v>
      </c>
      <c r="F109" s="8">
        <v>99.5</v>
      </c>
      <c r="G109" s="8">
        <v>100</v>
      </c>
      <c r="H109" s="8">
        <v>99.393939393939405</v>
      </c>
      <c r="I109" s="8">
        <v>96.49</v>
      </c>
      <c r="J109" s="36"/>
      <c r="K109" s="36"/>
      <c r="L109" s="36"/>
      <c r="M109" s="36"/>
      <c r="N109" s="36"/>
      <c r="O109" s="36"/>
      <c r="P109" s="36"/>
      <c r="Q109" s="36"/>
      <c r="R109" s="36"/>
      <c r="S109" s="36"/>
      <c r="T109" s="36"/>
      <c r="U109" s="36"/>
      <c r="V109" s="36"/>
      <c r="W109" s="36"/>
    </row>
    <row r="110" spans="1:23">
      <c r="A110" s="68">
        <v>5</v>
      </c>
      <c r="B110" s="18" t="s">
        <v>25</v>
      </c>
      <c r="C110" s="18" t="s">
        <v>28</v>
      </c>
      <c r="D110" s="8">
        <v>98.183164414726448</v>
      </c>
      <c r="E110" s="8">
        <v>98.300000000000011</v>
      </c>
      <c r="F110" s="8">
        <v>99.5</v>
      </c>
      <c r="G110" s="8">
        <v>94</v>
      </c>
      <c r="H110" s="8">
        <v>99.353224671034809</v>
      </c>
      <c r="I110" s="8">
        <v>99.762597402597407</v>
      </c>
      <c r="J110" s="36"/>
      <c r="K110" s="36"/>
      <c r="L110" s="36"/>
      <c r="M110" s="36"/>
      <c r="N110" s="36"/>
      <c r="O110" s="36"/>
      <c r="P110" s="36"/>
      <c r="Q110" s="36"/>
      <c r="R110" s="36"/>
      <c r="S110" s="36"/>
      <c r="T110" s="36"/>
      <c r="U110" s="36"/>
      <c r="V110" s="36"/>
      <c r="W110" s="36"/>
    </row>
    <row r="111" spans="1:23">
      <c r="A111" s="70"/>
      <c r="B111" s="18" t="s">
        <v>207</v>
      </c>
      <c r="C111" s="18" t="s">
        <v>208</v>
      </c>
      <c r="D111" s="8">
        <v>98.152370370370377</v>
      </c>
      <c r="E111" s="8">
        <v>99.651851851851845</v>
      </c>
      <c r="F111" s="8">
        <v>98</v>
      </c>
      <c r="G111" s="8">
        <v>94</v>
      </c>
      <c r="H111" s="8">
        <v>99.78</v>
      </c>
      <c r="I111" s="8">
        <v>99.33</v>
      </c>
      <c r="J111" s="36"/>
      <c r="K111" s="36"/>
      <c r="L111" s="36"/>
      <c r="M111" s="36"/>
      <c r="N111" s="36"/>
      <c r="O111" s="36"/>
      <c r="P111" s="36"/>
      <c r="Q111" s="36"/>
      <c r="R111" s="36"/>
      <c r="S111" s="36"/>
      <c r="T111" s="36"/>
      <c r="U111" s="36"/>
      <c r="V111" s="36"/>
      <c r="W111" s="36"/>
    </row>
    <row r="112" spans="1:23">
      <c r="A112" s="4">
        <v>6</v>
      </c>
      <c r="B112" s="18" t="s">
        <v>91</v>
      </c>
      <c r="C112" s="18" t="s">
        <v>92</v>
      </c>
      <c r="D112" s="8">
        <v>98.144943836663131</v>
      </c>
      <c r="E112" s="8">
        <v>94.470776417019934</v>
      </c>
      <c r="F112" s="8">
        <v>99.034749034749041</v>
      </c>
      <c r="G112" s="8">
        <v>98.235294117647058</v>
      </c>
      <c r="H112" s="8">
        <v>99.613899613899619</v>
      </c>
      <c r="I112" s="8">
        <v>99.37</v>
      </c>
      <c r="J112" s="36"/>
      <c r="K112" s="36"/>
      <c r="L112" s="36"/>
      <c r="M112" s="36"/>
      <c r="N112" s="36"/>
      <c r="O112" s="36"/>
      <c r="P112" s="36"/>
      <c r="Q112" s="36"/>
      <c r="R112" s="36"/>
      <c r="S112" s="36"/>
      <c r="T112" s="36"/>
      <c r="U112" s="36"/>
      <c r="V112" s="36"/>
      <c r="W112" s="36"/>
    </row>
    <row r="113" spans="1:23">
      <c r="A113" s="4">
        <v>7</v>
      </c>
      <c r="B113" s="18" t="s">
        <v>21</v>
      </c>
      <c r="C113" s="18" t="s">
        <v>22</v>
      </c>
      <c r="D113" s="8">
        <v>97.603383652533736</v>
      </c>
      <c r="E113" s="8">
        <v>97.577687493437907</v>
      </c>
      <c r="F113" s="8">
        <v>99.519230769230774</v>
      </c>
      <c r="G113" s="8">
        <v>93.1</v>
      </c>
      <c r="H113" s="8">
        <v>98.800000000000011</v>
      </c>
      <c r="I113" s="8">
        <v>99.02000000000001</v>
      </c>
      <c r="J113" s="36"/>
      <c r="K113" s="36"/>
      <c r="L113" s="36"/>
      <c r="M113" s="36"/>
      <c r="N113" s="36"/>
      <c r="O113" s="36"/>
      <c r="P113" s="36"/>
      <c r="Q113" s="36"/>
      <c r="R113" s="36"/>
      <c r="S113" s="36"/>
      <c r="T113" s="36"/>
      <c r="U113" s="36"/>
      <c r="V113" s="36"/>
      <c r="W113" s="36"/>
    </row>
    <row r="114" spans="1:23">
      <c r="A114" s="68">
        <v>8</v>
      </c>
      <c r="B114" s="18" t="s">
        <v>67</v>
      </c>
      <c r="C114" s="18" t="s">
        <v>68</v>
      </c>
      <c r="D114" s="8">
        <v>96.903852448021468</v>
      </c>
      <c r="E114" s="8">
        <v>93.599262240107322</v>
      </c>
      <c r="F114" s="8">
        <v>98.5</v>
      </c>
      <c r="G114" s="8">
        <v>94</v>
      </c>
      <c r="H114" s="8">
        <v>98.800000000000011</v>
      </c>
      <c r="I114" s="8">
        <v>99.62</v>
      </c>
      <c r="J114" s="36"/>
      <c r="K114" s="36"/>
      <c r="L114" s="36"/>
      <c r="M114" s="36"/>
      <c r="N114" s="36"/>
      <c r="O114" s="36"/>
      <c r="P114" s="36"/>
      <c r="Q114" s="36"/>
      <c r="R114" s="36"/>
      <c r="S114" s="36"/>
      <c r="T114" s="36"/>
      <c r="U114" s="36"/>
      <c r="V114" s="36"/>
      <c r="W114" s="36"/>
    </row>
    <row r="115" spans="1:23">
      <c r="A115" s="70"/>
      <c r="B115" s="18" t="s">
        <v>73</v>
      </c>
      <c r="C115" s="18" t="s">
        <v>74</v>
      </c>
      <c r="D115" s="8">
        <v>96.912000000000006</v>
      </c>
      <c r="E115" s="8">
        <v>93.1</v>
      </c>
      <c r="F115" s="8">
        <v>99.5</v>
      </c>
      <c r="G115" s="8">
        <v>94</v>
      </c>
      <c r="H115" s="8">
        <v>99.179999999999993</v>
      </c>
      <c r="I115" s="8">
        <v>98.78</v>
      </c>
      <c r="J115" s="36"/>
      <c r="K115" s="36"/>
      <c r="L115" s="36"/>
      <c r="M115" s="36"/>
      <c r="N115" s="36"/>
      <c r="O115" s="36"/>
      <c r="P115" s="36"/>
      <c r="Q115" s="36"/>
      <c r="R115" s="36"/>
      <c r="S115" s="36"/>
      <c r="T115" s="36"/>
      <c r="U115" s="36"/>
      <c r="V115" s="36"/>
      <c r="W115" s="36"/>
    </row>
    <row r="116" spans="1:23">
      <c r="A116" s="4">
        <v>9</v>
      </c>
      <c r="B116" s="18" t="s">
        <v>71</v>
      </c>
      <c r="C116" s="18" t="s">
        <v>72</v>
      </c>
      <c r="D116" s="8">
        <v>96.709573416626043</v>
      </c>
      <c r="E116" s="8">
        <v>94.477867083130235</v>
      </c>
      <c r="F116" s="8">
        <v>99</v>
      </c>
      <c r="G116" s="8">
        <v>92</v>
      </c>
      <c r="H116" s="8">
        <v>99.039999999999992</v>
      </c>
      <c r="I116" s="8">
        <v>99.03</v>
      </c>
      <c r="J116" s="36"/>
      <c r="K116" s="36"/>
      <c r="L116" s="36"/>
      <c r="M116" s="36"/>
      <c r="N116" s="36"/>
      <c r="O116" s="36"/>
      <c r="P116" s="36"/>
      <c r="Q116" s="36"/>
      <c r="R116" s="36"/>
      <c r="S116" s="36"/>
      <c r="T116" s="36"/>
      <c r="U116" s="36"/>
      <c r="V116" s="36"/>
      <c r="W116" s="36"/>
    </row>
    <row r="117" spans="1:23">
      <c r="A117" s="4">
        <v>10</v>
      </c>
      <c r="B117" s="18" t="s">
        <v>77</v>
      </c>
      <c r="C117" s="18" t="s">
        <v>78</v>
      </c>
      <c r="D117" s="8">
        <v>95.572649677925853</v>
      </c>
      <c r="E117" s="8">
        <v>98.16615905245348</v>
      </c>
      <c r="F117" s="8">
        <v>99.95</v>
      </c>
      <c r="G117" s="8">
        <v>80</v>
      </c>
      <c r="H117" s="8">
        <v>99.882363112391943</v>
      </c>
      <c r="I117" s="8">
        <v>99.864726224783851</v>
      </c>
      <c r="J117" s="36"/>
      <c r="K117" s="36"/>
      <c r="L117" s="36"/>
      <c r="O117" s="36"/>
      <c r="P117" s="36"/>
      <c r="Q117" s="36"/>
      <c r="R117" s="36"/>
      <c r="S117" s="36"/>
      <c r="T117" s="36"/>
      <c r="U117" s="36"/>
      <c r="V117" s="36"/>
      <c r="W117" s="36"/>
    </row>
    <row r="118" spans="1:23">
      <c r="A118" s="4">
        <v>11</v>
      </c>
      <c r="B118" s="18" t="s">
        <v>49</v>
      </c>
      <c r="C118" s="18" t="s">
        <v>51</v>
      </c>
      <c r="D118" s="8">
        <v>94.910516124538546</v>
      </c>
      <c r="E118" s="8">
        <v>97.53387755102041</v>
      </c>
      <c r="F118" s="8">
        <v>100</v>
      </c>
      <c r="G118" s="8">
        <v>77.599999999999994</v>
      </c>
      <c r="H118" s="8">
        <v>99.658703071672363</v>
      </c>
      <c r="I118" s="8">
        <v>99.759999999999991</v>
      </c>
      <c r="J118" s="36"/>
      <c r="K118" s="36"/>
      <c r="L118" s="36"/>
      <c r="O118" s="36"/>
      <c r="P118" s="37"/>
      <c r="Q118" s="36"/>
      <c r="R118" s="36"/>
      <c r="S118" s="36"/>
      <c r="T118" s="36"/>
      <c r="U118" s="36"/>
      <c r="V118" s="36"/>
      <c r="W118" s="36"/>
    </row>
    <row r="119" spans="1:23">
      <c r="A119" s="4">
        <v>12</v>
      </c>
      <c r="B119" s="18" t="s">
        <v>95</v>
      </c>
      <c r="C119" s="18" t="s">
        <v>96</v>
      </c>
      <c r="D119" s="8">
        <v>94.647163763066203</v>
      </c>
      <c r="E119" s="8">
        <v>90</v>
      </c>
      <c r="F119" s="8">
        <v>98.954703832752614</v>
      </c>
      <c r="G119" s="8">
        <v>86</v>
      </c>
      <c r="H119" s="8">
        <v>98.815331010452965</v>
      </c>
      <c r="I119" s="8">
        <v>99.465783972125436</v>
      </c>
      <c r="J119" s="36"/>
      <c r="K119" s="36"/>
      <c r="L119" s="36"/>
      <c r="O119" s="36"/>
      <c r="P119" s="37"/>
      <c r="Q119" s="36"/>
      <c r="R119" s="36"/>
      <c r="S119" s="36"/>
      <c r="T119" s="36"/>
      <c r="U119" s="36"/>
      <c r="V119" s="36"/>
      <c r="W119" s="36"/>
    </row>
    <row r="120" spans="1:23">
      <c r="A120" s="4">
        <v>13</v>
      </c>
      <c r="B120" s="18" t="s">
        <v>209</v>
      </c>
      <c r="C120" s="18" t="s">
        <v>210</v>
      </c>
      <c r="D120" s="8">
        <v>94.523957446808524</v>
      </c>
      <c r="E120" s="8">
        <v>85.92978723404255</v>
      </c>
      <c r="F120" s="8">
        <v>100</v>
      </c>
      <c r="G120" s="8">
        <v>88</v>
      </c>
      <c r="H120" s="8">
        <v>99.04000000000002</v>
      </c>
      <c r="I120" s="8">
        <v>99.65</v>
      </c>
      <c r="J120" s="36"/>
      <c r="K120" s="36"/>
      <c r="L120" s="36"/>
      <c r="O120" s="36"/>
      <c r="P120" s="37"/>
      <c r="Q120" s="36"/>
      <c r="R120" s="36"/>
      <c r="S120" s="36"/>
      <c r="T120" s="36"/>
      <c r="U120" s="36"/>
      <c r="V120" s="36"/>
      <c r="W120" s="36"/>
    </row>
    <row r="121" spans="1:23">
      <c r="A121" s="4">
        <v>14</v>
      </c>
      <c r="B121" s="18" t="s">
        <v>25</v>
      </c>
      <c r="C121" s="18" t="s">
        <v>43</v>
      </c>
      <c r="D121" s="8">
        <v>94.352739048007933</v>
      </c>
      <c r="E121" s="8">
        <v>94.947830261136716</v>
      </c>
      <c r="F121" s="8">
        <v>99.5</v>
      </c>
      <c r="G121" s="8">
        <v>78</v>
      </c>
      <c r="H121" s="8">
        <v>99.780000000000015</v>
      </c>
      <c r="I121" s="8">
        <v>99.535864978902964</v>
      </c>
      <c r="J121" s="36"/>
      <c r="K121" s="36"/>
      <c r="L121" s="36"/>
      <c r="O121" s="36"/>
      <c r="P121" s="37"/>
      <c r="Q121" s="36"/>
      <c r="R121" s="36"/>
      <c r="S121" s="36"/>
      <c r="T121" s="36"/>
      <c r="U121" s="36"/>
      <c r="V121" s="36"/>
      <c r="W121" s="36"/>
    </row>
    <row r="122" spans="1:23">
      <c r="A122" s="4">
        <v>15</v>
      </c>
      <c r="B122" s="18" t="s">
        <v>211</v>
      </c>
      <c r="C122" s="18" t="s">
        <v>212</v>
      </c>
      <c r="D122" s="8">
        <v>94.14082656647679</v>
      </c>
      <c r="E122" s="8">
        <v>93.621621621621614</v>
      </c>
      <c r="F122" s="8">
        <v>100</v>
      </c>
      <c r="G122" s="8">
        <v>78</v>
      </c>
      <c r="H122" s="8">
        <v>99.441255605381158</v>
      </c>
      <c r="I122" s="8">
        <v>99.641255605381161</v>
      </c>
      <c r="J122" s="36"/>
      <c r="K122" s="36"/>
      <c r="L122" s="36"/>
      <c r="O122" s="36"/>
      <c r="P122" s="37"/>
      <c r="Q122" s="36"/>
      <c r="R122" s="36"/>
      <c r="S122" s="36"/>
      <c r="T122" s="36"/>
      <c r="U122" s="36"/>
      <c r="V122" s="36"/>
      <c r="W122" s="36"/>
    </row>
    <row r="123" spans="1:23">
      <c r="A123" s="4">
        <v>16</v>
      </c>
      <c r="B123" s="18" t="s">
        <v>89</v>
      </c>
      <c r="C123" s="18" t="s">
        <v>90</v>
      </c>
      <c r="D123" s="8">
        <v>93.679999999999993</v>
      </c>
      <c r="E123" s="8">
        <v>96.4</v>
      </c>
      <c r="F123" s="8">
        <v>100</v>
      </c>
      <c r="G123" s="8">
        <v>72</v>
      </c>
      <c r="H123" s="8">
        <v>100</v>
      </c>
      <c r="I123" s="8">
        <v>100</v>
      </c>
      <c r="J123" s="36"/>
      <c r="K123" s="36"/>
      <c r="L123" s="36"/>
      <c r="O123" s="36"/>
      <c r="P123" s="37"/>
      <c r="Q123" s="36"/>
      <c r="R123" s="36"/>
      <c r="S123" s="36"/>
      <c r="T123" s="36"/>
      <c r="U123" s="36"/>
      <c r="V123" s="36"/>
      <c r="W123" s="36"/>
    </row>
    <row r="124" spans="1:23">
      <c r="A124" s="4">
        <v>17</v>
      </c>
      <c r="B124" s="18" t="s">
        <v>213</v>
      </c>
      <c r="C124" s="18" t="s">
        <v>214</v>
      </c>
      <c r="D124" s="8">
        <v>93.41537340786995</v>
      </c>
      <c r="E124" s="8">
        <v>97.191539528432742</v>
      </c>
      <c r="F124" s="8">
        <v>98.5</v>
      </c>
      <c r="G124" s="8">
        <v>72</v>
      </c>
      <c r="H124" s="8">
        <v>99.56</v>
      </c>
      <c r="I124" s="8">
        <v>99.825327510917035</v>
      </c>
      <c r="J124" s="36"/>
      <c r="K124" s="36"/>
      <c r="L124" s="36"/>
      <c r="O124" s="36"/>
      <c r="P124" s="37"/>
      <c r="Q124" s="36"/>
      <c r="R124" s="36"/>
      <c r="S124" s="36"/>
      <c r="T124" s="36"/>
      <c r="U124" s="36"/>
      <c r="V124" s="36"/>
      <c r="W124" s="36"/>
    </row>
    <row r="125" spans="1:23">
      <c r="A125" s="4">
        <v>18</v>
      </c>
      <c r="B125" s="18" t="s">
        <v>97</v>
      </c>
      <c r="C125" s="18" t="s">
        <v>98</v>
      </c>
      <c r="D125" s="8">
        <v>93.027956989247315</v>
      </c>
      <c r="E125" s="8">
        <v>100</v>
      </c>
      <c r="F125" s="8">
        <v>100</v>
      </c>
      <c r="G125" s="8">
        <v>66</v>
      </c>
      <c r="H125" s="8">
        <v>99.569892473118273</v>
      </c>
      <c r="I125" s="8">
        <v>99.569892473118273</v>
      </c>
      <c r="J125" s="36"/>
      <c r="K125" s="36"/>
      <c r="L125" s="36"/>
      <c r="O125" s="36"/>
      <c r="P125" s="37"/>
      <c r="Q125" s="36"/>
      <c r="R125" s="36"/>
      <c r="S125" s="36"/>
      <c r="T125" s="36"/>
      <c r="U125" s="36"/>
      <c r="V125" s="36"/>
      <c r="W125" s="36"/>
    </row>
    <row r="126" spans="1:23">
      <c r="A126" s="4">
        <v>19</v>
      </c>
      <c r="B126" s="18" t="s">
        <v>25</v>
      </c>
      <c r="C126" s="18" t="s">
        <v>37</v>
      </c>
      <c r="D126" s="8">
        <v>92.930821099584705</v>
      </c>
      <c r="E126" s="8">
        <v>98.902472527472526</v>
      </c>
      <c r="F126" s="8">
        <v>98.5</v>
      </c>
      <c r="G126" s="8">
        <v>69.599999999999994</v>
      </c>
      <c r="H126" s="8">
        <v>99.004665629860028</v>
      </c>
      <c r="I126" s="8">
        <v>98.646967340590976</v>
      </c>
      <c r="J126" s="36"/>
      <c r="K126" s="36"/>
      <c r="L126" s="36"/>
      <c r="O126" s="36"/>
      <c r="P126" s="37"/>
      <c r="Q126" s="36"/>
      <c r="R126" s="36"/>
      <c r="S126" s="36"/>
      <c r="T126" s="36"/>
      <c r="U126" s="36"/>
      <c r="V126" s="36"/>
      <c r="W126" s="36"/>
    </row>
    <row r="127" spans="1:23">
      <c r="A127" s="68">
        <v>20</v>
      </c>
      <c r="B127" s="18" t="s">
        <v>65</v>
      </c>
      <c r="C127" s="18" t="s">
        <v>66</v>
      </c>
      <c r="D127" s="8">
        <v>92.689904407859814</v>
      </c>
      <c r="E127" s="8">
        <v>94.857142857142861</v>
      </c>
      <c r="F127" s="8">
        <v>99.5</v>
      </c>
      <c r="G127" s="8">
        <v>72</v>
      </c>
      <c r="H127" s="8">
        <v>98.6</v>
      </c>
      <c r="I127" s="8">
        <v>98.492379182156128</v>
      </c>
      <c r="J127" s="36"/>
      <c r="K127" s="36"/>
      <c r="L127" s="36"/>
      <c r="O127" s="36"/>
      <c r="P127" s="37"/>
      <c r="Q127" s="36"/>
      <c r="R127" s="36"/>
      <c r="S127" s="36"/>
      <c r="T127" s="36"/>
      <c r="U127" s="36"/>
      <c r="V127" s="36"/>
      <c r="W127" s="36"/>
    </row>
    <row r="128" spans="1:23">
      <c r="A128" s="70"/>
      <c r="B128" s="18" t="s">
        <v>215</v>
      </c>
      <c r="C128" s="18" t="s">
        <v>216</v>
      </c>
      <c r="D128" s="8">
        <v>92.652666666666661</v>
      </c>
      <c r="E128" s="8">
        <v>91.583333333333329</v>
      </c>
      <c r="F128" s="8">
        <v>100</v>
      </c>
      <c r="G128" s="8">
        <v>72</v>
      </c>
      <c r="H128" s="8">
        <v>99.679999999999993</v>
      </c>
      <c r="I128" s="8">
        <v>100</v>
      </c>
      <c r="J128" s="36"/>
      <c r="K128" s="36"/>
      <c r="L128" s="36"/>
      <c r="O128" s="36"/>
      <c r="P128" s="37"/>
      <c r="Q128" s="36"/>
      <c r="R128" s="36"/>
      <c r="S128" s="36"/>
      <c r="T128" s="36"/>
      <c r="U128" s="36"/>
      <c r="V128" s="36"/>
      <c r="W128" s="36"/>
    </row>
    <row r="129" spans="1:23">
      <c r="A129" s="4">
        <v>21</v>
      </c>
      <c r="B129" s="18" t="s">
        <v>57</v>
      </c>
      <c r="C129" s="18" t="s">
        <v>58</v>
      </c>
      <c r="D129" s="8">
        <v>92.579110092424486</v>
      </c>
      <c r="E129" s="8">
        <v>91.542901455499873</v>
      </c>
      <c r="F129" s="8">
        <v>99.95</v>
      </c>
      <c r="G129" s="8">
        <v>72</v>
      </c>
      <c r="H129" s="8">
        <v>99.602649006622528</v>
      </c>
      <c r="I129" s="8">
        <v>99.800000000000011</v>
      </c>
      <c r="J129" s="36"/>
      <c r="K129" s="36"/>
      <c r="L129" s="36"/>
      <c r="O129" s="36"/>
      <c r="P129" s="37"/>
      <c r="Q129" s="36"/>
      <c r="R129" s="36"/>
      <c r="S129" s="36"/>
      <c r="T129" s="36"/>
      <c r="U129" s="36"/>
      <c r="V129" s="36"/>
      <c r="W129" s="36"/>
    </row>
    <row r="130" spans="1:23">
      <c r="A130" s="4">
        <v>22</v>
      </c>
      <c r="B130" s="18" t="s">
        <v>25</v>
      </c>
      <c r="C130" s="18" t="s">
        <v>41</v>
      </c>
      <c r="D130" s="8">
        <v>92.533467288705651</v>
      </c>
      <c r="E130" s="8">
        <v>88</v>
      </c>
      <c r="F130" s="8">
        <v>99.506346967559949</v>
      </c>
      <c r="G130" s="8">
        <v>77.42307692307692</v>
      </c>
      <c r="H130" s="8">
        <v>98.997912552891393</v>
      </c>
      <c r="I130" s="8">
        <v>98.740000000000009</v>
      </c>
      <c r="J130" s="36"/>
      <c r="K130" s="36"/>
      <c r="L130" s="36"/>
      <c r="O130" s="36"/>
      <c r="P130" s="37"/>
      <c r="Q130" s="36"/>
      <c r="R130" s="36"/>
      <c r="S130" s="36"/>
      <c r="T130" s="36"/>
      <c r="U130" s="36"/>
      <c r="V130" s="36"/>
      <c r="W130" s="36"/>
    </row>
    <row r="131" spans="1:23">
      <c r="A131" s="4">
        <v>23</v>
      </c>
      <c r="B131" s="18" t="s">
        <v>217</v>
      </c>
      <c r="C131" s="18" t="s">
        <v>218</v>
      </c>
      <c r="D131" s="8">
        <v>91.999961593172117</v>
      </c>
      <c r="E131" s="8">
        <v>94.825000000000003</v>
      </c>
      <c r="F131" s="8">
        <v>99.95</v>
      </c>
      <c r="G131" s="8">
        <v>66</v>
      </c>
      <c r="H131" s="8">
        <v>99.423954480796596</v>
      </c>
      <c r="I131" s="8">
        <v>99.80085348506401</v>
      </c>
      <c r="J131" s="36"/>
      <c r="K131" s="36"/>
      <c r="L131" s="36"/>
      <c r="O131" s="36"/>
      <c r="P131" s="37"/>
      <c r="Q131" s="36"/>
      <c r="R131" s="36"/>
      <c r="S131" s="36"/>
      <c r="T131" s="36"/>
      <c r="U131" s="36"/>
      <c r="V131" s="36"/>
      <c r="W131" s="36"/>
    </row>
    <row r="132" spans="1:23">
      <c r="A132" s="4">
        <v>24</v>
      </c>
      <c r="B132" s="18" t="s">
        <v>219</v>
      </c>
      <c r="C132" s="18" t="s">
        <v>220</v>
      </c>
      <c r="D132" s="8">
        <v>91.910287104622881</v>
      </c>
      <c r="E132" s="8">
        <v>83.933333333333337</v>
      </c>
      <c r="F132" s="8">
        <v>95</v>
      </c>
      <c r="G132" s="8">
        <v>85.929999999999993</v>
      </c>
      <c r="H132" s="8">
        <v>97.648029197080291</v>
      </c>
      <c r="I132" s="8">
        <v>97.040072992700729</v>
      </c>
      <c r="J132" s="36"/>
      <c r="K132" s="36"/>
      <c r="L132" s="36"/>
      <c r="O132" s="36"/>
      <c r="P132" s="37"/>
      <c r="Q132" s="36"/>
      <c r="R132" s="36"/>
      <c r="S132" s="36"/>
      <c r="T132" s="36"/>
      <c r="U132" s="36"/>
      <c r="V132" s="36"/>
      <c r="W132" s="36"/>
    </row>
    <row r="133" spans="1:23">
      <c r="A133" s="4">
        <v>25</v>
      </c>
      <c r="B133" s="18" t="s">
        <v>25</v>
      </c>
      <c r="C133" s="18" t="s">
        <v>48</v>
      </c>
      <c r="D133" s="8">
        <v>91.73359933182482</v>
      </c>
      <c r="E133" s="8">
        <v>98.797996659124038</v>
      </c>
      <c r="F133" s="8">
        <v>99.95</v>
      </c>
      <c r="G133" s="8">
        <v>60</v>
      </c>
      <c r="H133" s="8">
        <v>99.960000000000008</v>
      </c>
      <c r="I133" s="8">
        <v>99.960000000000008</v>
      </c>
      <c r="J133" s="36"/>
      <c r="K133" s="36"/>
      <c r="L133" s="36"/>
      <c r="O133" s="36"/>
      <c r="P133" s="37"/>
      <c r="Q133" s="36"/>
      <c r="R133" s="36"/>
      <c r="S133" s="36"/>
      <c r="T133" s="36"/>
      <c r="U133" s="36"/>
      <c r="V133" s="36"/>
      <c r="W133" s="36"/>
    </row>
    <row r="134" spans="1:23">
      <c r="A134" s="4">
        <v>26</v>
      </c>
      <c r="B134" s="18" t="s">
        <v>211</v>
      </c>
      <c r="C134" s="18" t="s">
        <v>221</v>
      </c>
      <c r="D134" s="8">
        <v>91.507999999999996</v>
      </c>
      <c r="E134" s="8">
        <v>87.7</v>
      </c>
      <c r="F134" s="8">
        <v>100</v>
      </c>
      <c r="G134" s="8">
        <v>70</v>
      </c>
      <c r="H134" s="8">
        <v>99.84</v>
      </c>
      <c r="I134" s="8">
        <v>100</v>
      </c>
      <c r="J134" s="36"/>
      <c r="K134" s="36"/>
      <c r="L134" s="36"/>
      <c r="O134" s="36"/>
      <c r="P134" s="37"/>
      <c r="Q134" s="36"/>
      <c r="R134" s="36"/>
      <c r="S134" s="36"/>
      <c r="T134" s="36"/>
      <c r="U134" s="36"/>
      <c r="V134" s="36"/>
      <c r="W134" s="36"/>
    </row>
    <row r="135" spans="1:23">
      <c r="A135" s="68">
        <v>27</v>
      </c>
      <c r="B135" s="18" t="s">
        <v>99</v>
      </c>
      <c r="C135" s="18" t="s">
        <v>100</v>
      </c>
      <c r="D135" s="8">
        <v>91.317999999999998</v>
      </c>
      <c r="E135" s="8">
        <v>97.9</v>
      </c>
      <c r="F135" s="8">
        <v>99.5</v>
      </c>
      <c r="G135" s="8">
        <v>60</v>
      </c>
      <c r="H135" s="8">
        <v>100</v>
      </c>
      <c r="I135" s="8">
        <v>99.19</v>
      </c>
      <c r="J135" s="36"/>
      <c r="K135" s="36"/>
      <c r="L135" s="36"/>
      <c r="O135" s="36"/>
      <c r="P135" s="37"/>
      <c r="Q135" s="36"/>
      <c r="R135" s="36"/>
      <c r="S135" s="36"/>
      <c r="T135" s="36"/>
      <c r="U135" s="36"/>
      <c r="V135" s="36"/>
      <c r="W135" s="36"/>
    </row>
    <row r="136" spans="1:23">
      <c r="A136" s="69"/>
      <c r="B136" s="18" t="s">
        <v>222</v>
      </c>
      <c r="C136" s="18" t="s">
        <v>223</v>
      </c>
      <c r="D136" s="8">
        <v>91.333904761904762</v>
      </c>
      <c r="E136" s="8">
        <v>92.709523809523802</v>
      </c>
      <c r="F136" s="8">
        <v>99</v>
      </c>
      <c r="G136" s="8">
        <v>66</v>
      </c>
      <c r="H136" s="8">
        <v>99.52000000000001</v>
      </c>
      <c r="I136" s="8">
        <v>99.44</v>
      </c>
      <c r="J136" s="36"/>
      <c r="K136" s="36"/>
      <c r="L136" s="36"/>
      <c r="O136" s="36"/>
      <c r="P136" s="37"/>
      <c r="Q136" s="36"/>
      <c r="R136" s="36"/>
      <c r="S136" s="36"/>
      <c r="T136" s="36"/>
      <c r="U136" s="36"/>
      <c r="V136" s="36"/>
      <c r="W136" s="36"/>
    </row>
    <row r="137" spans="1:23">
      <c r="A137" s="69"/>
      <c r="B137" s="18" t="s">
        <v>224</v>
      </c>
      <c r="C137" s="18" t="s">
        <v>225</v>
      </c>
      <c r="D137" s="8">
        <v>91.254346776771683</v>
      </c>
      <c r="E137" s="8">
        <v>94.819438369346528</v>
      </c>
      <c r="F137" s="8">
        <v>99.47229551451187</v>
      </c>
      <c r="G137" s="8">
        <v>63.9</v>
      </c>
      <c r="H137" s="8">
        <v>98.960000000000022</v>
      </c>
      <c r="I137" s="8">
        <v>99.12</v>
      </c>
      <c r="J137" s="36"/>
      <c r="K137" s="36"/>
      <c r="L137" s="36"/>
      <c r="O137" s="36"/>
      <c r="P137" s="37"/>
      <c r="Q137" s="36"/>
      <c r="R137" s="36"/>
      <c r="S137" s="36"/>
      <c r="T137" s="36"/>
      <c r="U137" s="36"/>
      <c r="V137" s="36"/>
      <c r="W137" s="36"/>
    </row>
    <row r="138" spans="1:23">
      <c r="A138" s="70"/>
      <c r="B138" s="18" t="s">
        <v>226</v>
      </c>
      <c r="C138" s="18" t="s">
        <v>227</v>
      </c>
      <c r="D138" s="8">
        <v>91.290024844720492</v>
      </c>
      <c r="E138" s="8">
        <v>96.6</v>
      </c>
      <c r="F138" s="8">
        <v>98.524844720496901</v>
      </c>
      <c r="G138" s="8">
        <v>64.400000000000006</v>
      </c>
      <c r="H138" s="8">
        <v>98.354037267080741</v>
      </c>
      <c r="I138" s="8">
        <v>98.571242236024844</v>
      </c>
      <c r="J138" s="36"/>
      <c r="K138" s="36"/>
      <c r="L138" s="36"/>
      <c r="O138" s="36"/>
      <c r="P138" s="37"/>
      <c r="Q138" s="36"/>
      <c r="R138" s="36"/>
      <c r="S138" s="36"/>
      <c r="T138" s="36"/>
      <c r="U138" s="36"/>
      <c r="V138" s="36"/>
      <c r="W138" s="36"/>
    </row>
    <row r="139" spans="1:23">
      <c r="A139" s="4">
        <v>28</v>
      </c>
      <c r="B139" s="18" t="s">
        <v>228</v>
      </c>
      <c r="C139" s="18" t="s">
        <v>229</v>
      </c>
      <c r="D139" s="8">
        <v>91.102000000000004</v>
      </c>
      <c r="E139" s="8">
        <v>97</v>
      </c>
      <c r="F139" s="8">
        <v>99</v>
      </c>
      <c r="G139" s="8">
        <v>60</v>
      </c>
      <c r="H139" s="8">
        <v>99.56</v>
      </c>
      <c r="I139" s="8">
        <v>99.95</v>
      </c>
      <c r="J139" s="36"/>
      <c r="K139" s="36"/>
      <c r="L139" s="36"/>
      <c r="O139" s="36"/>
      <c r="P139" s="37"/>
      <c r="Q139" s="36"/>
      <c r="R139" s="36"/>
      <c r="S139" s="36"/>
      <c r="T139" s="36"/>
      <c r="U139" s="36"/>
      <c r="V139" s="36"/>
      <c r="W139" s="36"/>
    </row>
    <row r="140" spans="1:23">
      <c r="A140" s="4">
        <v>29</v>
      </c>
      <c r="B140" s="18" t="s">
        <v>205</v>
      </c>
      <c r="C140" s="18" t="s">
        <v>230</v>
      </c>
      <c r="D140" s="8">
        <v>90.854577833647596</v>
      </c>
      <c r="E140" s="8">
        <v>94.927927927927925</v>
      </c>
      <c r="F140" s="8">
        <v>99.5</v>
      </c>
      <c r="G140" s="8">
        <v>60</v>
      </c>
      <c r="H140" s="8">
        <v>99.844961240310084</v>
      </c>
      <c r="I140" s="8">
        <v>100</v>
      </c>
      <c r="J140" s="36"/>
      <c r="K140" s="36"/>
      <c r="L140" s="36"/>
      <c r="O140" s="36"/>
      <c r="P140" s="37"/>
      <c r="Q140" s="36"/>
      <c r="R140" s="36"/>
      <c r="S140" s="36"/>
      <c r="T140" s="36"/>
      <c r="U140" s="36"/>
      <c r="V140" s="36"/>
      <c r="W140" s="36"/>
    </row>
    <row r="141" spans="1:23">
      <c r="A141" s="4">
        <v>30</v>
      </c>
      <c r="B141" s="18" t="s">
        <v>231</v>
      </c>
      <c r="C141" s="18" t="s">
        <v>232</v>
      </c>
      <c r="D141" s="8">
        <v>90.847272727272724</v>
      </c>
      <c r="E141" s="8">
        <v>95.13636363636364</v>
      </c>
      <c r="F141" s="8">
        <v>99.5</v>
      </c>
      <c r="G141" s="8">
        <v>60</v>
      </c>
      <c r="H141" s="8">
        <v>99.76</v>
      </c>
      <c r="I141" s="8">
        <v>99.84</v>
      </c>
      <c r="J141" s="36"/>
      <c r="K141" s="36"/>
      <c r="L141" s="36"/>
      <c r="O141" s="36"/>
      <c r="P141" s="37"/>
      <c r="Q141" s="36"/>
      <c r="R141" s="36"/>
      <c r="S141" s="36"/>
      <c r="T141" s="36"/>
      <c r="U141" s="36"/>
      <c r="V141" s="36"/>
      <c r="W141" s="36"/>
    </row>
    <row r="142" spans="1:23">
      <c r="A142" s="4">
        <v>31</v>
      </c>
      <c r="B142" s="18" t="s">
        <v>233</v>
      </c>
      <c r="C142" s="18" t="s">
        <v>234</v>
      </c>
      <c r="D142" s="8">
        <v>90.72</v>
      </c>
      <c r="E142" s="8">
        <v>96.1</v>
      </c>
      <c r="F142" s="8">
        <v>99.5</v>
      </c>
      <c r="G142" s="8">
        <v>58</v>
      </c>
      <c r="H142" s="8">
        <v>100</v>
      </c>
      <c r="I142" s="8">
        <v>100</v>
      </c>
      <c r="J142" s="36"/>
      <c r="K142" s="36"/>
      <c r="L142" s="36"/>
      <c r="O142" s="36"/>
      <c r="P142" s="37"/>
      <c r="Q142" s="36"/>
      <c r="R142" s="36"/>
      <c r="S142" s="36"/>
      <c r="T142" s="36"/>
      <c r="U142" s="36"/>
      <c r="V142" s="36"/>
      <c r="W142" s="36"/>
    </row>
    <row r="143" spans="1:23">
      <c r="A143" s="4">
        <v>32</v>
      </c>
      <c r="B143" s="18" t="s">
        <v>19</v>
      </c>
      <c r="C143" s="18" t="s">
        <v>20</v>
      </c>
      <c r="D143" s="8">
        <v>90.395930158622406</v>
      </c>
      <c r="E143" s="8">
        <v>94.469524210833555</v>
      </c>
      <c r="F143" s="8">
        <v>99.5</v>
      </c>
      <c r="G143" s="8">
        <v>60</v>
      </c>
      <c r="H143" s="8">
        <v>99.030126582278484</v>
      </c>
      <c r="I143" s="8">
        <v>98.97999999999999</v>
      </c>
      <c r="J143" s="36"/>
      <c r="K143" s="36"/>
      <c r="L143" s="36"/>
      <c r="O143" s="36"/>
      <c r="P143" s="37"/>
      <c r="Q143" s="36"/>
      <c r="R143" s="36"/>
      <c r="S143" s="36"/>
      <c r="T143" s="36"/>
      <c r="U143" s="36"/>
      <c r="V143" s="36"/>
      <c r="W143" s="36"/>
    </row>
    <row r="144" spans="1:23">
      <c r="A144" s="4">
        <v>33</v>
      </c>
      <c r="B144" s="18" t="s">
        <v>215</v>
      </c>
      <c r="C144" s="18" t="s">
        <v>235</v>
      </c>
      <c r="D144" s="8">
        <v>90.347455412961693</v>
      </c>
      <c r="E144" s="8">
        <v>96.312731610263</v>
      </c>
      <c r="F144" s="8">
        <v>99.5</v>
      </c>
      <c r="G144" s="8">
        <v>57.272727272727266</v>
      </c>
      <c r="H144" s="8">
        <v>99.351818181818174</v>
      </c>
      <c r="I144" s="8">
        <v>99.3</v>
      </c>
      <c r="J144" s="36"/>
      <c r="K144" s="36"/>
      <c r="L144" s="36"/>
      <c r="O144" s="36"/>
      <c r="P144" s="37"/>
      <c r="Q144" s="36"/>
      <c r="R144" s="36"/>
      <c r="S144" s="36"/>
      <c r="T144" s="36"/>
      <c r="U144" s="36"/>
      <c r="V144" s="36"/>
      <c r="W144" s="36"/>
    </row>
    <row r="145" spans="1:23">
      <c r="A145" s="4">
        <v>34</v>
      </c>
      <c r="B145" s="18" t="s">
        <v>25</v>
      </c>
      <c r="C145" s="18" t="s">
        <v>38</v>
      </c>
      <c r="D145" s="8">
        <v>90.083939393939389</v>
      </c>
      <c r="E145" s="8">
        <v>93.569696969696977</v>
      </c>
      <c r="F145" s="8">
        <v>98.95</v>
      </c>
      <c r="G145" s="8">
        <v>60</v>
      </c>
      <c r="H145" s="8">
        <v>99.38</v>
      </c>
      <c r="I145" s="8">
        <v>98.52</v>
      </c>
      <c r="J145" s="36"/>
      <c r="K145" s="36"/>
      <c r="L145" s="36"/>
      <c r="O145" s="36"/>
      <c r="P145" s="37"/>
      <c r="Q145" s="36"/>
      <c r="R145" s="36"/>
      <c r="S145" s="36"/>
      <c r="T145" s="36"/>
      <c r="U145" s="36"/>
      <c r="V145" s="36"/>
      <c r="W145" s="36"/>
    </row>
    <row r="146" spans="1:23">
      <c r="A146" s="68">
        <v>35</v>
      </c>
      <c r="B146" s="18" t="s">
        <v>25</v>
      </c>
      <c r="C146" s="18" t="s">
        <v>26</v>
      </c>
      <c r="D146" s="8">
        <v>89.952945295404817</v>
      </c>
      <c r="E146" s="8">
        <v>92.8</v>
      </c>
      <c r="F146" s="8">
        <v>99</v>
      </c>
      <c r="G146" s="8">
        <v>60</v>
      </c>
      <c r="H146" s="8">
        <v>98.840000000000018</v>
      </c>
      <c r="I146" s="8">
        <v>99.124726477024069</v>
      </c>
      <c r="J146" s="36"/>
      <c r="K146" s="36"/>
      <c r="L146" s="36"/>
      <c r="O146" s="36"/>
      <c r="P146" s="37"/>
      <c r="Q146" s="36"/>
      <c r="R146" s="36"/>
      <c r="S146" s="36"/>
      <c r="T146" s="36"/>
      <c r="U146" s="36"/>
      <c r="V146" s="36"/>
      <c r="W146" s="36"/>
    </row>
    <row r="147" spans="1:23">
      <c r="A147" s="70"/>
      <c r="B147" s="18" t="s">
        <v>236</v>
      </c>
      <c r="C147" s="18" t="s">
        <v>237</v>
      </c>
      <c r="D147" s="8">
        <v>90.048296296296286</v>
      </c>
      <c r="E147" s="8">
        <v>96.481481481481481</v>
      </c>
      <c r="F147" s="8">
        <v>100</v>
      </c>
      <c r="G147" s="8">
        <v>54</v>
      </c>
      <c r="H147" s="8">
        <v>99.76</v>
      </c>
      <c r="I147" s="8">
        <v>100</v>
      </c>
      <c r="J147" s="36"/>
      <c r="K147" s="36"/>
      <c r="L147" s="36"/>
      <c r="O147" s="36"/>
      <c r="P147" s="37"/>
      <c r="Q147" s="36"/>
      <c r="R147" s="36"/>
      <c r="S147" s="36"/>
      <c r="T147" s="36"/>
      <c r="U147" s="36"/>
      <c r="V147" s="36"/>
      <c r="W147" s="36"/>
    </row>
    <row r="148" spans="1:23">
      <c r="A148" s="68">
        <v>36</v>
      </c>
      <c r="B148" s="18" t="s">
        <v>52</v>
      </c>
      <c r="C148" s="18" t="s">
        <v>53</v>
      </c>
      <c r="D148" s="8">
        <v>89.94577622425092</v>
      </c>
      <c r="E148" s="8">
        <v>96.742793438445617</v>
      </c>
      <c r="F148" s="8">
        <v>99.5</v>
      </c>
      <c r="G148" s="8">
        <v>55.230000000000004</v>
      </c>
      <c r="H148" s="8">
        <v>99.00608768280901</v>
      </c>
      <c r="I148" s="8">
        <v>99.25</v>
      </c>
      <c r="J148" s="36"/>
      <c r="K148" s="36"/>
      <c r="L148" s="36"/>
      <c r="O148" s="36"/>
      <c r="P148" s="37"/>
      <c r="Q148" s="36"/>
      <c r="R148" s="36"/>
      <c r="S148" s="36"/>
      <c r="T148" s="36"/>
      <c r="U148" s="36"/>
      <c r="V148" s="36"/>
      <c r="W148" s="36"/>
    </row>
    <row r="149" spans="1:23">
      <c r="A149" s="70"/>
      <c r="B149" s="18" t="s">
        <v>102</v>
      </c>
      <c r="C149" s="18" t="s">
        <v>103</v>
      </c>
      <c r="D149" s="8">
        <v>89.896666666666675</v>
      </c>
      <c r="E149" s="8">
        <v>88.183333333333337</v>
      </c>
      <c r="F149" s="8">
        <v>97.5</v>
      </c>
      <c r="G149" s="8">
        <v>74</v>
      </c>
      <c r="H149" s="8">
        <v>95.800000000000011</v>
      </c>
      <c r="I149" s="8">
        <v>94</v>
      </c>
      <c r="J149" s="36"/>
      <c r="K149" s="36"/>
      <c r="L149" s="36"/>
      <c r="O149" s="36"/>
      <c r="P149" s="37"/>
      <c r="Q149" s="36"/>
      <c r="R149" s="36"/>
      <c r="S149" s="36"/>
      <c r="T149" s="36"/>
      <c r="U149" s="36"/>
      <c r="V149" s="36"/>
      <c r="W149" s="36"/>
    </row>
    <row r="150" spans="1:23">
      <c r="A150" s="68">
        <v>37</v>
      </c>
      <c r="B150" s="18" t="s">
        <v>25</v>
      </c>
      <c r="C150" s="18" t="s">
        <v>39</v>
      </c>
      <c r="D150" s="8">
        <v>89.827518166599859</v>
      </c>
      <c r="E150" s="8">
        <v>96.357590832999307</v>
      </c>
      <c r="F150" s="8">
        <v>99.5</v>
      </c>
      <c r="G150" s="8">
        <v>54</v>
      </c>
      <c r="H150" s="8">
        <v>99.440000000000012</v>
      </c>
      <c r="I150" s="8">
        <v>99.84</v>
      </c>
      <c r="J150" s="36"/>
      <c r="K150" s="36"/>
      <c r="L150" s="36"/>
      <c r="O150" s="36"/>
      <c r="P150" s="37"/>
      <c r="Q150" s="36"/>
      <c r="R150" s="36"/>
      <c r="S150" s="36"/>
      <c r="T150" s="36"/>
      <c r="U150" s="36"/>
      <c r="V150" s="36"/>
      <c r="W150" s="36"/>
    </row>
    <row r="151" spans="1:23">
      <c r="A151" s="70"/>
      <c r="B151" s="18" t="s">
        <v>55</v>
      </c>
      <c r="C151" s="18" t="s">
        <v>56</v>
      </c>
      <c r="D151" s="8">
        <v>89.813999999999993</v>
      </c>
      <c r="E151" s="8">
        <v>95.2</v>
      </c>
      <c r="F151" s="8">
        <v>98.5</v>
      </c>
      <c r="G151" s="8">
        <v>58</v>
      </c>
      <c r="H151" s="8">
        <v>99.240000000000009</v>
      </c>
      <c r="I151" s="8">
        <v>98.13</v>
      </c>
      <c r="J151" s="36"/>
      <c r="K151" s="36"/>
      <c r="L151" s="36"/>
      <c r="O151" s="36"/>
      <c r="P151" s="37"/>
      <c r="Q151" s="36"/>
      <c r="R151" s="36"/>
      <c r="S151" s="36"/>
      <c r="T151" s="36"/>
      <c r="U151" s="36"/>
      <c r="V151" s="36"/>
      <c r="W151" s="36"/>
    </row>
    <row r="152" spans="1:23">
      <c r="A152" s="68">
        <v>38</v>
      </c>
      <c r="B152" s="18" t="s">
        <v>25</v>
      </c>
      <c r="C152" s="18" t="s">
        <v>45</v>
      </c>
      <c r="D152" s="8">
        <v>89.748729614823276</v>
      </c>
      <c r="E152" s="8">
        <v>92.379084967320267</v>
      </c>
      <c r="F152" s="8">
        <v>99.514563106796118</v>
      </c>
      <c r="G152" s="8">
        <v>60</v>
      </c>
      <c r="H152" s="8">
        <v>98.4</v>
      </c>
      <c r="I152" s="8">
        <v>98.45</v>
      </c>
      <c r="J152" s="36"/>
      <c r="K152" s="36"/>
      <c r="L152" s="36"/>
      <c r="O152" s="36"/>
      <c r="P152" s="37"/>
      <c r="Q152" s="36"/>
      <c r="R152" s="36"/>
      <c r="S152" s="36"/>
      <c r="T152" s="36"/>
      <c r="U152" s="36"/>
      <c r="V152" s="36"/>
      <c r="W152" s="36"/>
    </row>
    <row r="153" spans="1:23">
      <c r="A153" s="70"/>
      <c r="B153" s="18" t="s">
        <v>52</v>
      </c>
      <c r="C153" s="18" t="s">
        <v>54</v>
      </c>
      <c r="D153" s="8">
        <v>89.667698685088311</v>
      </c>
      <c r="E153" s="8">
        <v>99.254907644916074</v>
      </c>
      <c r="F153" s="8">
        <v>99.45</v>
      </c>
      <c r="G153" s="8">
        <v>51.629999999999995</v>
      </c>
      <c r="H153" s="8">
        <v>99.001792890262749</v>
      </c>
      <c r="I153" s="8">
        <v>99.001792890262749</v>
      </c>
      <c r="J153" s="36"/>
      <c r="K153" s="36"/>
      <c r="L153" s="36"/>
      <c r="O153" s="36"/>
      <c r="P153" s="37"/>
      <c r="Q153" s="36"/>
      <c r="R153" s="36"/>
      <c r="S153" s="36"/>
      <c r="T153" s="36"/>
      <c r="U153" s="36"/>
      <c r="V153" s="36"/>
      <c r="W153" s="36"/>
    </row>
    <row r="154" spans="1:23">
      <c r="A154" s="68">
        <v>39</v>
      </c>
      <c r="B154" s="18" t="s">
        <v>25</v>
      </c>
      <c r="C154" s="18" t="s">
        <v>34</v>
      </c>
      <c r="D154" s="8">
        <v>89.636790162532861</v>
      </c>
      <c r="E154" s="8">
        <v>98.730617479330959</v>
      </c>
      <c r="F154" s="8">
        <v>99.5</v>
      </c>
      <c r="G154" s="8">
        <v>50.8</v>
      </c>
      <c r="H154" s="8">
        <v>99.393333333333345</v>
      </c>
      <c r="I154" s="8">
        <v>99.759999999999991</v>
      </c>
      <c r="J154" s="36"/>
      <c r="K154" s="36"/>
      <c r="L154" s="36"/>
      <c r="O154" s="36"/>
      <c r="P154" s="37"/>
      <c r="Q154" s="36"/>
      <c r="R154" s="36"/>
      <c r="S154" s="36"/>
      <c r="T154" s="36"/>
      <c r="U154" s="36"/>
      <c r="V154" s="36"/>
      <c r="W154" s="36"/>
    </row>
    <row r="155" spans="1:23">
      <c r="A155" s="70"/>
      <c r="B155" s="9" t="s">
        <v>102</v>
      </c>
      <c r="C155" s="9" t="s">
        <v>104</v>
      </c>
      <c r="D155" s="12">
        <v>89.565233644859816</v>
      </c>
      <c r="E155" s="12">
        <v>91.826168224299067</v>
      </c>
      <c r="F155" s="12">
        <v>100</v>
      </c>
      <c r="G155" s="12">
        <v>56</v>
      </c>
      <c r="H155" s="12">
        <v>100</v>
      </c>
      <c r="I155" s="12">
        <v>100</v>
      </c>
      <c r="J155" s="36"/>
      <c r="K155" s="36"/>
      <c r="L155" s="36"/>
      <c r="O155" s="36"/>
      <c r="P155" s="37"/>
      <c r="Q155" s="36"/>
      <c r="R155" s="36"/>
      <c r="S155" s="36"/>
      <c r="T155" s="36"/>
      <c r="U155" s="36"/>
      <c r="V155" s="36"/>
      <c r="W155" s="36"/>
    </row>
    <row r="156" spans="1:23">
      <c r="A156" s="4">
        <v>40</v>
      </c>
      <c r="B156" s="18" t="s">
        <v>87</v>
      </c>
      <c r="C156" s="18" t="s">
        <v>88</v>
      </c>
      <c r="D156" s="8">
        <v>89.523636363636371</v>
      </c>
      <c r="E156" s="8">
        <v>96.618181818181824</v>
      </c>
      <c r="F156" s="8">
        <v>99.5</v>
      </c>
      <c r="G156" s="8">
        <v>52</v>
      </c>
      <c r="H156" s="8">
        <v>100</v>
      </c>
      <c r="I156" s="8">
        <v>99.5</v>
      </c>
      <c r="J156" s="36"/>
      <c r="K156" s="36"/>
      <c r="L156" s="36"/>
      <c r="O156" s="36"/>
      <c r="P156" s="37"/>
      <c r="Q156" s="36"/>
      <c r="R156" s="36"/>
      <c r="S156" s="36"/>
      <c r="T156" s="36"/>
      <c r="U156" s="36"/>
      <c r="V156" s="36"/>
      <c r="W156" s="36"/>
    </row>
    <row r="157" spans="1:23">
      <c r="A157" s="68">
        <v>41</v>
      </c>
      <c r="B157" s="18" t="s">
        <v>207</v>
      </c>
      <c r="C157" s="18" t="s">
        <v>238</v>
      </c>
      <c r="D157" s="8">
        <v>89.394529505582142</v>
      </c>
      <c r="E157" s="8">
        <v>86.168102073365233</v>
      </c>
      <c r="F157" s="8">
        <v>99.95</v>
      </c>
      <c r="G157" s="8">
        <v>61.454545454545453</v>
      </c>
      <c r="H157" s="8">
        <v>99.399999999999991</v>
      </c>
      <c r="I157" s="8">
        <v>100</v>
      </c>
      <c r="J157" s="36"/>
      <c r="K157" s="36"/>
      <c r="L157" s="36"/>
      <c r="O157" s="36"/>
      <c r="P157" s="37"/>
      <c r="Q157" s="36"/>
      <c r="R157" s="36"/>
      <c r="S157" s="36"/>
      <c r="T157" s="36"/>
      <c r="U157" s="36"/>
      <c r="V157" s="36"/>
      <c r="W157" s="36"/>
    </row>
    <row r="158" spans="1:23">
      <c r="A158" s="70"/>
      <c r="B158" s="18" t="s">
        <v>239</v>
      </c>
      <c r="C158" s="18" t="s">
        <v>240</v>
      </c>
      <c r="D158" s="8">
        <v>89.44</v>
      </c>
      <c r="E158" s="8">
        <v>93.7</v>
      </c>
      <c r="F158" s="8">
        <v>99.5</v>
      </c>
      <c r="G158" s="8">
        <v>54</v>
      </c>
      <c r="H158" s="8">
        <v>100</v>
      </c>
      <c r="I158" s="8">
        <v>100</v>
      </c>
      <c r="J158" s="36"/>
      <c r="K158" s="36"/>
      <c r="L158" s="36"/>
      <c r="O158" s="36"/>
      <c r="P158" s="37"/>
      <c r="Q158" s="36"/>
      <c r="R158" s="36"/>
      <c r="S158" s="36"/>
      <c r="T158" s="36"/>
      <c r="U158" s="36"/>
      <c r="V158" s="36"/>
      <c r="W158" s="36"/>
    </row>
    <row r="159" spans="1:23">
      <c r="A159" s="4">
        <v>42</v>
      </c>
      <c r="B159" s="18" t="s">
        <v>25</v>
      </c>
      <c r="C159" s="18" t="s">
        <v>30</v>
      </c>
      <c r="D159" s="8">
        <v>89.011814325653148</v>
      </c>
      <c r="E159" s="8">
        <v>97.813617082811135</v>
      </c>
      <c r="F159" s="8">
        <v>99.5</v>
      </c>
      <c r="G159" s="8">
        <v>50.2</v>
      </c>
      <c r="H159" s="8">
        <v>98.787878787878796</v>
      </c>
      <c r="I159" s="8">
        <v>98.757575757575765</v>
      </c>
      <c r="J159" s="36"/>
      <c r="K159" s="36"/>
      <c r="L159" s="36"/>
      <c r="O159" s="36"/>
      <c r="P159" s="37"/>
      <c r="Q159" s="36"/>
      <c r="R159" s="36"/>
      <c r="S159" s="36"/>
      <c r="T159" s="36"/>
      <c r="U159" s="36"/>
      <c r="V159" s="36"/>
      <c r="W159" s="36"/>
    </row>
    <row r="160" spans="1:23">
      <c r="A160" s="68">
        <v>43</v>
      </c>
      <c r="B160" s="18" t="s">
        <v>83</v>
      </c>
      <c r="C160" s="18" t="s">
        <v>84</v>
      </c>
      <c r="D160" s="8">
        <v>88.891400050929462</v>
      </c>
      <c r="E160" s="8">
        <v>93.137000254647319</v>
      </c>
      <c r="F160" s="8">
        <v>100</v>
      </c>
      <c r="G160" s="8">
        <v>51.929999999999993</v>
      </c>
      <c r="H160" s="8">
        <v>99.44</v>
      </c>
      <c r="I160" s="8">
        <v>99.95</v>
      </c>
      <c r="J160" s="36"/>
      <c r="K160" s="36"/>
      <c r="L160" s="36"/>
      <c r="O160" s="36"/>
      <c r="P160" s="37"/>
      <c r="Q160" s="36"/>
      <c r="R160" s="36"/>
      <c r="S160" s="36"/>
      <c r="T160" s="36"/>
      <c r="U160" s="36"/>
      <c r="V160" s="36"/>
      <c r="W160" s="36"/>
    </row>
    <row r="161" spans="1:23">
      <c r="A161" s="70"/>
      <c r="B161" s="18" t="s">
        <v>241</v>
      </c>
      <c r="C161" s="18" t="s">
        <v>242</v>
      </c>
      <c r="D161" s="8">
        <v>88.937692307692302</v>
      </c>
      <c r="E161" s="8">
        <v>96</v>
      </c>
      <c r="F161" s="8">
        <v>98</v>
      </c>
      <c r="G161" s="8">
        <v>54</v>
      </c>
      <c r="H161" s="8">
        <v>98.44</v>
      </c>
      <c r="I161" s="8">
        <v>98.248461538461527</v>
      </c>
      <c r="J161" s="36"/>
      <c r="K161" s="36"/>
      <c r="L161" s="36"/>
      <c r="O161" s="36"/>
      <c r="P161" s="37"/>
      <c r="Q161" s="36"/>
      <c r="R161" s="36"/>
      <c r="S161" s="36"/>
      <c r="T161" s="36"/>
      <c r="U161" s="36"/>
      <c r="V161" s="36"/>
      <c r="W161" s="36"/>
    </row>
    <row r="162" spans="1:23">
      <c r="A162" s="4">
        <v>44</v>
      </c>
      <c r="B162" s="18" t="s">
        <v>243</v>
      </c>
      <c r="C162" s="18" t="s">
        <v>244</v>
      </c>
      <c r="D162" s="8">
        <v>88.833492957746472</v>
      </c>
      <c r="E162" s="8">
        <v>84.877464788732397</v>
      </c>
      <c r="F162" s="8">
        <v>97</v>
      </c>
      <c r="G162" s="8">
        <v>66</v>
      </c>
      <c r="H162" s="8">
        <v>99.02</v>
      </c>
      <c r="I162" s="8">
        <v>97.27</v>
      </c>
      <c r="J162" s="36"/>
      <c r="K162" s="36"/>
      <c r="L162" s="36"/>
      <c r="O162" s="36"/>
      <c r="P162" s="37"/>
      <c r="Q162" s="36"/>
      <c r="R162" s="36"/>
      <c r="S162" s="36"/>
      <c r="T162" s="36"/>
      <c r="U162" s="36"/>
      <c r="V162" s="36"/>
      <c r="W162" s="36"/>
    </row>
    <row r="163" spans="1:23">
      <c r="A163" s="68">
        <v>45</v>
      </c>
      <c r="B163" s="18" t="s">
        <v>25</v>
      </c>
      <c r="C163" s="18" t="s">
        <v>33</v>
      </c>
      <c r="D163" s="8">
        <v>88.740000000000009</v>
      </c>
      <c r="E163" s="8">
        <v>94.9</v>
      </c>
      <c r="F163" s="8">
        <v>100</v>
      </c>
      <c r="G163" s="8">
        <v>50</v>
      </c>
      <c r="H163" s="8">
        <v>98.800000000000011</v>
      </c>
      <c r="I163" s="8">
        <v>100</v>
      </c>
      <c r="J163" s="36"/>
      <c r="K163" s="36"/>
      <c r="L163" s="36"/>
      <c r="O163" s="36"/>
      <c r="P163" s="37"/>
      <c r="Q163" s="36"/>
      <c r="R163" s="36"/>
      <c r="S163" s="36"/>
      <c r="T163" s="36"/>
      <c r="U163" s="36"/>
      <c r="V163" s="36"/>
      <c r="W163" s="36"/>
    </row>
    <row r="164" spans="1:23">
      <c r="A164" s="70"/>
      <c r="B164" s="18" t="s">
        <v>245</v>
      </c>
      <c r="C164" s="18" t="s">
        <v>246</v>
      </c>
      <c r="D164" s="8">
        <v>88.657076369793529</v>
      </c>
      <c r="E164" s="8">
        <v>85.142594963721734</v>
      </c>
      <c r="F164" s="8">
        <v>99.016393442622956</v>
      </c>
      <c r="G164" s="8">
        <v>62.23</v>
      </c>
      <c r="H164" s="8">
        <v>98.526557377049187</v>
      </c>
      <c r="I164" s="8">
        <v>98.369836065573764</v>
      </c>
      <c r="J164" s="36"/>
      <c r="K164" s="36"/>
      <c r="L164" s="36"/>
      <c r="O164" s="36"/>
      <c r="P164" s="37"/>
      <c r="Q164" s="36"/>
      <c r="R164" s="36"/>
      <c r="S164" s="36"/>
      <c r="T164" s="36"/>
      <c r="U164" s="36"/>
      <c r="V164" s="36"/>
      <c r="W164" s="36"/>
    </row>
    <row r="165" spans="1:23">
      <c r="A165" s="4">
        <v>46</v>
      </c>
      <c r="B165" s="18" t="s">
        <v>25</v>
      </c>
      <c r="C165" s="18" t="s">
        <v>32</v>
      </c>
      <c r="D165" s="8">
        <v>88.524274123442495</v>
      </c>
      <c r="E165" s="8">
        <v>97.9</v>
      </c>
      <c r="F165" s="8">
        <v>99.95</v>
      </c>
      <c r="G165" s="8">
        <v>45.411764705882348</v>
      </c>
      <c r="H165" s="8">
        <v>99.408866995073893</v>
      </c>
      <c r="I165" s="8">
        <v>99.950738916256157</v>
      </c>
      <c r="J165" s="36"/>
      <c r="K165" s="36"/>
      <c r="L165" s="36"/>
      <c r="O165" s="36"/>
      <c r="P165" s="37"/>
      <c r="Q165" s="36"/>
      <c r="R165" s="36"/>
      <c r="S165" s="36"/>
      <c r="T165" s="36"/>
      <c r="U165" s="36"/>
      <c r="V165" s="36"/>
      <c r="W165" s="36"/>
    </row>
    <row r="166" spans="1:23">
      <c r="A166" s="4">
        <v>47</v>
      </c>
      <c r="B166" s="18" t="s">
        <v>61</v>
      </c>
      <c r="C166" s="18" t="s">
        <v>62</v>
      </c>
      <c r="D166" s="8">
        <v>88.37487140310671</v>
      </c>
      <c r="E166" s="8">
        <v>97.631932773109241</v>
      </c>
      <c r="F166" s="8">
        <v>99.5</v>
      </c>
      <c r="G166" s="8">
        <v>46</v>
      </c>
      <c r="H166" s="8">
        <v>99.242424242424249</v>
      </c>
      <c r="I166" s="8">
        <v>99.5</v>
      </c>
      <c r="J166" s="36"/>
      <c r="K166" s="36"/>
      <c r="L166" s="36"/>
      <c r="O166" s="36"/>
      <c r="P166" s="37"/>
      <c r="Q166" s="36"/>
      <c r="R166" s="36"/>
      <c r="S166" s="36"/>
      <c r="T166" s="36"/>
      <c r="U166" s="36"/>
      <c r="V166" s="36"/>
      <c r="W166" s="36"/>
    </row>
    <row r="167" spans="1:23">
      <c r="A167" s="68">
        <v>48</v>
      </c>
      <c r="B167" s="18" t="s">
        <v>25</v>
      </c>
      <c r="C167" s="18" t="s">
        <v>35</v>
      </c>
      <c r="D167" s="8">
        <v>88.251902866522599</v>
      </c>
      <c r="E167" s="8">
        <v>97.468984346559893</v>
      </c>
      <c r="F167" s="8">
        <v>99.95</v>
      </c>
      <c r="G167" s="8">
        <v>44</v>
      </c>
      <c r="H167" s="8">
        <v>99.860529986053024</v>
      </c>
      <c r="I167" s="8">
        <v>99.98</v>
      </c>
      <c r="J167" s="36"/>
      <c r="K167" s="36"/>
      <c r="L167" s="36"/>
      <c r="O167" s="36"/>
      <c r="P167" s="37"/>
      <c r="Q167" s="36"/>
      <c r="R167" s="36"/>
      <c r="S167" s="36"/>
      <c r="T167" s="36"/>
      <c r="U167" s="36"/>
      <c r="V167" s="36"/>
      <c r="W167" s="36"/>
    </row>
    <row r="168" spans="1:23">
      <c r="A168" s="69"/>
      <c r="B168" s="18" t="s">
        <v>93</v>
      </c>
      <c r="C168" s="18" t="s">
        <v>94</v>
      </c>
      <c r="D168" s="8">
        <v>88.32116328116328</v>
      </c>
      <c r="E168" s="8">
        <v>93.582539682539689</v>
      </c>
      <c r="F168" s="8">
        <v>99.45054945054946</v>
      </c>
      <c r="G168" s="8">
        <v>49.272727272727266</v>
      </c>
      <c r="H168" s="8">
        <v>100</v>
      </c>
      <c r="I168" s="8">
        <v>99.3</v>
      </c>
      <c r="J168" s="36"/>
      <c r="K168" s="36"/>
      <c r="L168" s="36"/>
      <c r="O168" s="36"/>
      <c r="P168" s="37"/>
      <c r="Q168" s="36"/>
      <c r="R168" s="36"/>
      <c r="S168" s="36"/>
      <c r="T168" s="36"/>
      <c r="U168" s="36"/>
      <c r="V168" s="36"/>
      <c r="W168" s="36"/>
    </row>
    <row r="169" spans="1:23">
      <c r="A169" s="70"/>
      <c r="B169" s="18" t="s">
        <v>247</v>
      </c>
      <c r="C169" s="18" t="s">
        <v>248</v>
      </c>
      <c r="D169" s="8">
        <v>88.25173031095612</v>
      </c>
      <c r="E169" s="8">
        <v>92.41612903225807</v>
      </c>
      <c r="F169" s="8">
        <v>97.522522522522522</v>
      </c>
      <c r="G169" s="8">
        <v>52</v>
      </c>
      <c r="H169" s="8">
        <v>99.44</v>
      </c>
      <c r="I169" s="8">
        <v>99.88</v>
      </c>
      <c r="J169" s="36"/>
      <c r="K169" s="36"/>
      <c r="L169" s="36"/>
      <c r="O169" s="36"/>
      <c r="P169" s="37"/>
      <c r="Q169" s="36"/>
      <c r="R169" s="36"/>
      <c r="S169" s="36"/>
      <c r="T169" s="36"/>
      <c r="U169" s="36"/>
      <c r="V169" s="36"/>
      <c r="W169" s="36"/>
    </row>
    <row r="170" spans="1:23">
      <c r="A170" s="68">
        <v>49</v>
      </c>
      <c r="B170" s="18" t="s">
        <v>25</v>
      </c>
      <c r="C170" s="18" t="s">
        <v>44</v>
      </c>
      <c r="D170" s="8">
        <v>88.13554890678941</v>
      </c>
      <c r="E170" s="8">
        <v>95.837744533947074</v>
      </c>
      <c r="F170" s="8">
        <v>100</v>
      </c>
      <c r="G170" s="8">
        <v>46</v>
      </c>
      <c r="H170" s="8">
        <v>98.84</v>
      </c>
      <c r="I170" s="8">
        <v>100</v>
      </c>
      <c r="J170" s="36"/>
      <c r="K170" s="36"/>
      <c r="L170" s="36"/>
      <c r="O170" s="36"/>
      <c r="P170" s="37"/>
      <c r="Q170" s="36"/>
      <c r="R170" s="36"/>
      <c r="S170" s="36"/>
      <c r="T170" s="36"/>
      <c r="U170" s="36"/>
      <c r="V170" s="36"/>
      <c r="W170" s="36"/>
    </row>
    <row r="171" spans="1:23">
      <c r="A171" s="70"/>
      <c r="B171" s="18" t="s">
        <v>249</v>
      </c>
      <c r="C171" s="18" t="s">
        <v>250</v>
      </c>
      <c r="D171" s="8">
        <v>88.100444444444449</v>
      </c>
      <c r="E171" s="8">
        <v>94.522222222222226</v>
      </c>
      <c r="F171" s="8">
        <v>100</v>
      </c>
      <c r="G171" s="8">
        <v>46</v>
      </c>
      <c r="H171" s="8">
        <v>100</v>
      </c>
      <c r="I171" s="8">
        <v>99.98</v>
      </c>
      <c r="J171" s="36"/>
      <c r="K171" s="36"/>
      <c r="L171" s="36"/>
      <c r="O171" s="36"/>
      <c r="P171" s="37"/>
      <c r="Q171" s="36"/>
      <c r="R171" s="36"/>
      <c r="S171" s="36"/>
      <c r="T171" s="36"/>
      <c r="U171" s="36"/>
      <c r="V171" s="36"/>
      <c r="W171" s="36"/>
    </row>
    <row r="172" spans="1:23">
      <c r="A172" s="4">
        <v>50</v>
      </c>
      <c r="B172" s="18" t="s">
        <v>207</v>
      </c>
      <c r="C172" s="18" t="s">
        <v>251</v>
      </c>
      <c r="D172" s="8">
        <v>88.036000000000001</v>
      </c>
      <c r="E172" s="8">
        <v>94.3</v>
      </c>
      <c r="F172" s="8">
        <v>99.95</v>
      </c>
      <c r="G172" s="8">
        <v>46</v>
      </c>
      <c r="H172" s="8">
        <v>99.98</v>
      </c>
      <c r="I172" s="8">
        <v>99.95</v>
      </c>
      <c r="J172" s="36"/>
      <c r="K172" s="36"/>
      <c r="L172" s="36"/>
      <c r="O172" s="36"/>
      <c r="P172" s="37"/>
      <c r="Q172" s="36"/>
      <c r="R172" s="36"/>
      <c r="S172" s="36"/>
      <c r="T172" s="36"/>
      <c r="U172" s="36"/>
      <c r="V172" s="36"/>
      <c r="W172" s="36"/>
    </row>
    <row r="173" spans="1:23">
      <c r="A173" s="4">
        <v>51</v>
      </c>
      <c r="B173" s="18" t="s">
        <v>252</v>
      </c>
      <c r="C173" s="18" t="s">
        <v>253</v>
      </c>
      <c r="D173" s="8">
        <v>87.856265193370163</v>
      </c>
      <c r="E173" s="8">
        <v>94</v>
      </c>
      <c r="F173" s="8">
        <v>99.516574585635368</v>
      </c>
      <c r="G173" s="8">
        <v>46</v>
      </c>
      <c r="H173" s="8">
        <v>99.88475138121548</v>
      </c>
      <c r="I173" s="8">
        <v>99.88</v>
      </c>
      <c r="J173" s="36"/>
      <c r="K173" s="36"/>
      <c r="L173" s="36"/>
      <c r="O173" s="36"/>
      <c r="P173" s="37"/>
      <c r="Q173" s="36"/>
      <c r="R173" s="36"/>
      <c r="S173" s="36"/>
      <c r="T173" s="36"/>
      <c r="U173" s="36"/>
      <c r="V173" s="36"/>
      <c r="W173" s="36"/>
    </row>
    <row r="174" spans="1:23">
      <c r="A174" s="4">
        <v>52</v>
      </c>
      <c r="B174" s="18" t="s">
        <v>207</v>
      </c>
      <c r="C174" s="18" t="s">
        <v>254</v>
      </c>
      <c r="D174" s="8">
        <v>87.609196544859472</v>
      </c>
      <c r="E174" s="8">
        <v>96.322228970543577</v>
      </c>
      <c r="F174" s="8">
        <v>99</v>
      </c>
      <c r="G174" s="8">
        <v>45.67</v>
      </c>
      <c r="H174" s="8">
        <v>98.409129129129141</v>
      </c>
      <c r="I174" s="8">
        <v>98.644624624624612</v>
      </c>
      <c r="J174" s="36"/>
      <c r="K174" s="36"/>
      <c r="L174" s="36"/>
      <c r="O174" s="36"/>
      <c r="P174" s="37"/>
      <c r="Q174" s="36"/>
      <c r="R174" s="36"/>
      <c r="S174" s="36"/>
      <c r="T174" s="36"/>
      <c r="U174" s="36"/>
      <c r="V174" s="36"/>
      <c r="W174" s="36"/>
    </row>
    <row r="175" spans="1:23">
      <c r="A175" s="68">
        <v>53</v>
      </c>
      <c r="B175" s="18" t="s">
        <v>25</v>
      </c>
      <c r="C175" s="18" t="s">
        <v>31</v>
      </c>
      <c r="D175" s="8">
        <v>87.472002132764601</v>
      </c>
      <c r="E175" s="8">
        <v>97.058357771261001</v>
      </c>
      <c r="F175" s="8">
        <v>99.9</v>
      </c>
      <c r="G175" s="8">
        <v>42.629999999999995</v>
      </c>
      <c r="H175" s="8">
        <v>98.621487603305795</v>
      </c>
      <c r="I175" s="8">
        <v>99.150165289256194</v>
      </c>
      <c r="J175" s="36"/>
      <c r="K175" s="36"/>
      <c r="L175" s="36"/>
      <c r="O175" s="36"/>
      <c r="P175" s="37"/>
      <c r="Q175" s="36"/>
      <c r="R175" s="36"/>
      <c r="S175" s="36"/>
      <c r="T175" s="36"/>
      <c r="U175" s="36"/>
      <c r="V175" s="36"/>
      <c r="W175" s="36"/>
    </row>
    <row r="176" spans="1:23">
      <c r="A176" s="70"/>
      <c r="B176" s="18" t="s">
        <v>59</v>
      </c>
      <c r="C176" s="18" t="s">
        <v>60</v>
      </c>
      <c r="D176" s="8">
        <v>87.538912280701751</v>
      </c>
      <c r="E176" s="8">
        <v>88.324561403508767</v>
      </c>
      <c r="F176" s="8">
        <v>100</v>
      </c>
      <c r="G176" s="8">
        <v>50.07</v>
      </c>
      <c r="H176" s="8">
        <v>100</v>
      </c>
      <c r="I176" s="8">
        <v>99.3</v>
      </c>
      <c r="J176" s="36"/>
      <c r="K176" s="36"/>
      <c r="L176" s="36"/>
      <c r="O176" s="36"/>
      <c r="P176" s="37"/>
      <c r="Q176" s="36"/>
      <c r="R176" s="36"/>
      <c r="S176" s="36"/>
      <c r="T176" s="36"/>
      <c r="U176" s="36"/>
      <c r="V176" s="36"/>
      <c r="W176" s="36"/>
    </row>
    <row r="177" spans="1:23">
      <c r="A177" s="4">
        <v>54</v>
      </c>
      <c r="B177" s="18" t="s">
        <v>255</v>
      </c>
      <c r="C177" s="18" t="s">
        <v>256</v>
      </c>
      <c r="D177" s="8">
        <v>87.42</v>
      </c>
      <c r="E177" s="8">
        <v>94</v>
      </c>
      <c r="F177" s="8">
        <v>100</v>
      </c>
      <c r="G177" s="8">
        <v>45</v>
      </c>
      <c r="H177" s="8">
        <v>99.240000000000009</v>
      </c>
      <c r="I177" s="8">
        <v>98.86</v>
      </c>
      <c r="J177" s="36"/>
      <c r="K177" s="36"/>
      <c r="L177" s="36"/>
      <c r="O177" s="36"/>
      <c r="P177" s="37"/>
      <c r="Q177" s="36"/>
      <c r="R177" s="36"/>
      <c r="S177" s="36"/>
      <c r="T177" s="36"/>
      <c r="U177" s="36"/>
      <c r="V177" s="36"/>
      <c r="W177" s="36"/>
    </row>
    <row r="178" spans="1:23">
      <c r="A178" s="4">
        <v>55</v>
      </c>
      <c r="B178" s="18" t="s">
        <v>25</v>
      </c>
      <c r="C178" s="18" t="s">
        <v>47</v>
      </c>
      <c r="D178" s="8">
        <v>87.101897233201584</v>
      </c>
      <c r="E178" s="8">
        <v>96.2</v>
      </c>
      <c r="F178" s="8">
        <v>97</v>
      </c>
      <c r="G178" s="8">
        <v>46</v>
      </c>
      <c r="H178" s="8">
        <v>98.04948616600791</v>
      </c>
      <c r="I178" s="8">
        <v>98.26</v>
      </c>
      <c r="J178" s="36"/>
      <c r="K178" s="36"/>
      <c r="L178" s="36"/>
      <c r="O178" s="36"/>
      <c r="P178" s="37"/>
      <c r="Q178" s="36"/>
      <c r="R178" s="36"/>
      <c r="S178" s="36"/>
      <c r="T178" s="36"/>
      <c r="U178" s="36"/>
      <c r="V178" s="36"/>
      <c r="W178" s="36"/>
    </row>
    <row r="179" spans="1:23">
      <c r="A179" s="4">
        <v>56</v>
      </c>
      <c r="B179" s="18" t="s">
        <v>257</v>
      </c>
      <c r="C179" s="18" t="s">
        <v>258</v>
      </c>
      <c r="D179" s="8">
        <v>86.928720292316399</v>
      </c>
      <c r="E179" s="8">
        <v>93.623601461582012</v>
      </c>
      <c r="F179" s="8">
        <v>99.5</v>
      </c>
      <c r="G179" s="8">
        <v>44</v>
      </c>
      <c r="H179" s="8">
        <v>99.02</v>
      </c>
      <c r="I179" s="8">
        <v>98.5</v>
      </c>
      <c r="J179" s="36"/>
      <c r="K179" s="36"/>
      <c r="L179" s="36"/>
      <c r="O179" s="36"/>
      <c r="P179" s="36"/>
      <c r="Q179" s="36"/>
      <c r="R179" s="36"/>
      <c r="S179" s="36"/>
      <c r="T179" s="36"/>
      <c r="U179" s="36"/>
      <c r="V179" s="36"/>
      <c r="W179" s="36"/>
    </row>
    <row r="180" spans="1:23">
      <c r="A180" s="4">
        <v>57</v>
      </c>
      <c r="B180" s="18" t="s">
        <v>25</v>
      </c>
      <c r="C180" s="18" t="s">
        <v>273</v>
      </c>
      <c r="D180" s="8">
        <v>86.742962962962963</v>
      </c>
      <c r="E180" s="8">
        <v>83.955555555555549</v>
      </c>
      <c r="F180" s="8">
        <v>99</v>
      </c>
      <c r="G180" s="8">
        <v>52</v>
      </c>
      <c r="H180" s="8">
        <v>99.629629629629633</v>
      </c>
      <c r="I180" s="8">
        <v>99.129629629629633</v>
      </c>
      <c r="J180" s="36"/>
      <c r="K180" s="36"/>
      <c r="L180" s="36"/>
      <c r="M180" s="36"/>
      <c r="N180" s="36"/>
      <c r="O180" s="36"/>
      <c r="P180" s="36"/>
      <c r="Q180" s="36"/>
      <c r="R180" s="36"/>
      <c r="S180" s="36"/>
      <c r="T180" s="36"/>
      <c r="U180" s="36"/>
      <c r="V180" s="36"/>
      <c r="W180" s="36"/>
    </row>
    <row r="181" spans="1:23">
      <c r="A181" s="4">
        <v>58</v>
      </c>
      <c r="B181" s="18" t="s">
        <v>75</v>
      </c>
      <c r="C181" s="18" t="s">
        <v>76</v>
      </c>
      <c r="D181" s="8">
        <v>86.49588516746411</v>
      </c>
      <c r="E181" s="8">
        <v>94.545454545454547</v>
      </c>
      <c r="F181" s="8">
        <v>99</v>
      </c>
      <c r="G181" s="8">
        <v>40.666666666666664</v>
      </c>
      <c r="H181" s="8">
        <v>98.449122807017545</v>
      </c>
      <c r="I181" s="8">
        <v>99.818181818181813</v>
      </c>
      <c r="J181" s="36"/>
      <c r="K181" s="36"/>
      <c r="L181" s="36"/>
      <c r="M181" s="36"/>
      <c r="N181" s="36"/>
      <c r="O181" s="36"/>
      <c r="P181" s="36"/>
      <c r="Q181" s="36"/>
      <c r="R181" s="36"/>
      <c r="S181" s="36"/>
      <c r="T181" s="36"/>
      <c r="U181" s="36"/>
      <c r="V181" s="36"/>
      <c r="W181" s="36"/>
    </row>
    <row r="182" spans="1:23">
      <c r="A182" s="4">
        <v>59</v>
      </c>
      <c r="B182" s="18" t="s">
        <v>259</v>
      </c>
      <c r="C182" s="18" t="s">
        <v>260</v>
      </c>
      <c r="D182" s="8">
        <v>86.119584208793498</v>
      </c>
      <c r="E182" s="8">
        <v>89.715063901110398</v>
      </c>
      <c r="F182" s="8">
        <v>100</v>
      </c>
      <c r="G182" s="8">
        <v>42</v>
      </c>
      <c r="H182" s="8">
        <v>99.642857142857139</v>
      </c>
      <c r="I182" s="8">
        <v>99.240000000000009</v>
      </c>
      <c r="J182" s="36"/>
      <c r="K182" s="36"/>
      <c r="L182" s="36"/>
      <c r="M182" s="36"/>
      <c r="N182" s="36"/>
      <c r="O182" s="36"/>
      <c r="P182" s="36"/>
      <c r="Q182" s="36"/>
      <c r="R182" s="36"/>
      <c r="S182" s="36"/>
      <c r="T182" s="36"/>
      <c r="U182" s="36"/>
      <c r="V182" s="36"/>
      <c r="W182" s="36"/>
    </row>
    <row r="183" spans="1:23">
      <c r="A183" s="68">
        <v>60</v>
      </c>
      <c r="B183" s="18" t="s">
        <v>25</v>
      </c>
      <c r="C183" s="18" t="s">
        <v>261</v>
      </c>
      <c r="D183" s="8">
        <v>85.93813537383889</v>
      </c>
      <c r="E183" s="8">
        <v>95.644696969696966</v>
      </c>
      <c r="F183" s="8">
        <v>98.5</v>
      </c>
      <c r="G183" s="8">
        <v>38.200000000000003</v>
      </c>
      <c r="H183" s="8">
        <v>98.771993299832516</v>
      </c>
      <c r="I183" s="8">
        <v>98.573986599664991</v>
      </c>
      <c r="J183" s="36"/>
      <c r="K183" s="36"/>
      <c r="L183" s="36"/>
      <c r="M183" s="36"/>
      <c r="N183" s="36"/>
      <c r="O183" s="36"/>
      <c r="P183" s="36"/>
      <c r="Q183" s="36"/>
      <c r="R183" s="36"/>
      <c r="S183" s="36"/>
      <c r="T183" s="36"/>
      <c r="U183" s="36"/>
      <c r="V183" s="36"/>
      <c r="W183" s="36"/>
    </row>
    <row r="184" spans="1:23">
      <c r="A184" s="70"/>
      <c r="B184" s="18" t="s">
        <v>262</v>
      </c>
      <c r="C184" s="18" t="s">
        <v>263</v>
      </c>
      <c r="D184" s="8">
        <v>85.882185503414846</v>
      </c>
      <c r="E184" s="8">
        <v>93.609803921568613</v>
      </c>
      <c r="F184" s="8">
        <v>99.5</v>
      </c>
      <c r="G184" s="8">
        <v>38</v>
      </c>
      <c r="H184" s="8">
        <v>99.550561797752806</v>
      </c>
      <c r="I184" s="8">
        <v>98.750561797752809</v>
      </c>
      <c r="J184" s="36"/>
      <c r="K184" s="36"/>
      <c r="L184" s="36"/>
      <c r="M184" s="36"/>
      <c r="N184" s="36"/>
      <c r="O184" s="36"/>
      <c r="P184" s="36"/>
      <c r="Q184" s="36"/>
      <c r="R184" s="36"/>
      <c r="S184" s="36"/>
      <c r="T184" s="36"/>
      <c r="U184" s="36"/>
      <c r="V184" s="36"/>
      <c r="W184" s="36"/>
    </row>
    <row r="185" spans="1:23">
      <c r="A185" s="4">
        <v>61</v>
      </c>
      <c r="B185" s="18" t="s">
        <v>25</v>
      </c>
      <c r="C185" s="18" t="s">
        <v>40</v>
      </c>
      <c r="D185" s="8">
        <v>85.288585048754072</v>
      </c>
      <c r="E185" s="8">
        <v>92.718309859154942</v>
      </c>
      <c r="F185" s="8">
        <v>99.5</v>
      </c>
      <c r="G185" s="8">
        <v>36</v>
      </c>
      <c r="H185" s="8">
        <v>99.384615384615387</v>
      </c>
      <c r="I185" s="8">
        <v>98.84</v>
      </c>
      <c r="J185" s="36"/>
      <c r="K185" s="36"/>
      <c r="L185" s="36"/>
      <c r="M185" s="36"/>
      <c r="N185" s="36"/>
      <c r="O185" s="36"/>
      <c r="P185" s="36"/>
      <c r="Q185" s="36"/>
      <c r="R185" s="36"/>
      <c r="S185" s="36"/>
      <c r="T185" s="36"/>
      <c r="U185" s="36"/>
      <c r="V185" s="36"/>
      <c r="W185" s="36"/>
    </row>
    <row r="186" spans="1:23">
      <c r="A186" s="4">
        <v>62</v>
      </c>
      <c r="B186" s="18" t="s">
        <v>49</v>
      </c>
      <c r="C186" s="18" t="s">
        <v>50</v>
      </c>
      <c r="D186" s="8">
        <v>85.245045045045046</v>
      </c>
      <c r="E186" s="8">
        <v>96.725225225225216</v>
      </c>
      <c r="F186" s="8">
        <v>99.5</v>
      </c>
      <c r="G186" s="8">
        <v>30</v>
      </c>
      <c r="H186" s="8">
        <v>100</v>
      </c>
      <c r="I186" s="8">
        <v>100</v>
      </c>
      <c r="J186" s="36"/>
      <c r="K186" s="36"/>
      <c r="L186" s="36"/>
      <c r="M186" s="36"/>
      <c r="N186" s="36"/>
      <c r="O186" s="36"/>
      <c r="P186" s="36"/>
      <c r="Q186" s="36"/>
      <c r="R186" s="36"/>
      <c r="S186" s="36"/>
      <c r="T186" s="36"/>
      <c r="U186" s="36"/>
      <c r="V186" s="36"/>
      <c r="W186" s="36"/>
    </row>
    <row r="187" spans="1:23">
      <c r="A187" s="4">
        <v>63</v>
      </c>
      <c r="B187" s="18" t="s">
        <v>81</v>
      </c>
      <c r="C187" s="18" t="s">
        <v>82</v>
      </c>
      <c r="D187" s="8">
        <v>85.060475342973675</v>
      </c>
      <c r="E187" s="8">
        <v>96.555172413793116</v>
      </c>
      <c r="F187" s="8">
        <v>98.5</v>
      </c>
      <c r="G187" s="8">
        <v>32</v>
      </c>
      <c r="H187" s="8">
        <v>99.569892473118273</v>
      </c>
      <c r="I187" s="8">
        <v>98.677311827956984</v>
      </c>
      <c r="J187" s="36"/>
      <c r="K187" s="36"/>
      <c r="L187" s="36"/>
      <c r="M187" s="36"/>
      <c r="N187" s="36"/>
      <c r="O187" s="36"/>
      <c r="P187" s="36"/>
      <c r="Q187" s="36"/>
      <c r="R187" s="36"/>
      <c r="S187" s="36"/>
      <c r="T187" s="36"/>
      <c r="U187" s="36"/>
      <c r="V187" s="36"/>
      <c r="W187" s="36"/>
    </row>
    <row r="188" spans="1:23">
      <c r="A188" s="4">
        <v>64</v>
      </c>
      <c r="B188" s="18" t="s">
        <v>209</v>
      </c>
      <c r="C188" s="18" t="s">
        <v>264</v>
      </c>
      <c r="D188" s="8">
        <v>85.120860215053753</v>
      </c>
      <c r="E188" s="8">
        <v>84.304301075268825</v>
      </c>
      <c r="F188" s="8">
        <v>98</v>
      </c>
      <c r="G188" s="8">
        <v>44.5</v>
      </c>
      <c r="H188" s="8">
        <v>99.6</v>
      </c>
      <c r="I188" s="8">
        <v>99.2</v>
      </c>
      <c r="J188" s="36"/>
      <c r="K188" s="36"/>
      <c r="L188" s="36"/>
      <c r="M188" s="36"/>
      <c r="N188" s="36"/>
      <c r="O188" s="36"/>
      <c r="P188" s="36"/>
      <c r="Q188" s="36"/>
      <c r="R188" s="36"/>
      <c r="S188" s="36"/>
      <c r="T188" s="36"/>
      <c r="U188" s="36"/>
      <c r="V188" s="36"/>
      <c r="W188" s="36"/>
    </row>
    <row r="189" spans="1:23">
      <c r="A189" s="68">
        <v>65</v>
      </c>
      <c r="B189" s="18" t="s">
        <v>99</v>
      </c>
      <c r="C189" s="18" t="s">
        <v>101</v>
      </c>
      <c r="D189" s="8">
        <v>84.867627530364373</v>
      </c>
      <c r="E189" s="8">
        <v>91.978137651821868</v>
      </c>
      <c r="F189" s="8">
        <v>95.5</v>
      </c>
      <c r="G189" s="8">
        <v>46</v>
      </c>
      <c r="H189" s="8">
        <v>96.02000000000001</v>
      </c>
      <c r="I189" s="8">
        <v>94.84</v>
      </c>
      <c r="J189" s="36"/>
      <c r="K189" s="36"/>
      <c r="L189" s="36"/>
      <c r="M189" s="36"/>
      <c r="N189" s="36"/>
      <c r="O189" s="36"/>
      <c r="P189" s="36"/>
      <c r="Q189" s="36"/>
      <c r="R189" s="36"/>
      <c r="S189" s="36"/>
      <c r="T189" s="36"/>
      <c r="U189" s="36"/>
      <c r="V189" s="36"/>
      <c r="W189" s="36"/>
    </row>
    <row r="190" spans="1:23">
      <c r="A190" s="69"/>
      <c r="B190" s="18" t="s">
        <v>25</v>
      </c>
      <c r="C190" s="18" t="s">
        <v>46</v>
      </c>
      <c r="D190" s="8">
        <v>83.902000000000001</v>
      </c>
      <c r="E190" s="8">
        <v>83.3</v>
      </c>
      <c r="F190" s="8">
        <v>99.5</v>
      </c>
      <c r="G190" s="8">
        <v>38</v>
      </c>
      <c r="H190" s="8">
        <v>99.56</v>
      </c>
      <c r="I190" s="8">
        <v>99.15</v>
      </c>
      <c r="J190" s="36"/>
      <c r="K190" s="36"/>
      <c r="L190" s="36"/>
      <c r="M190" s="36"/>
      <c r="N190" s="37"/>
      <c r="O190" s="36"/>
      <c r="P190" s="36"/>
      <c r="Q190" s="36"/>
      <c r="R190" s="36"/>
      <c r="S190" s="36"/>
      <c r="T190" s="36"/>
      <c r="U190" s="36"/>
      <c r="V190" s="36"/>
      <c r="W190" s="36"/>
    </row>
    <row r="191" spans="1:23">
      <c r="A191" s="70"/>
      <c r="B191" s="18" t="s">
        <v>265</v>
      </c>
      <c r="C191" s="18" t="s">
        <v>266</v>
      </c>
      <c r="D191" s="8">
        <v>83.932594856124268</v>
      </c>
      <c r="E191" s="8">
        <v>95.162974280621341</v>
      </c>
      <c r="F191" s="8">
        <v>97.5</v>
      </c>
      <c r="G191" s="8">
        <v>30</v>
      </c>
      <c r="H191" s="8">
        <v>99</v>
      </c>
      <c r="I191" s="8">
        <v>98</v>
      </c>
      <c r="J191" s="36"/>
      <c r="K191" s="36"/>
      <c r="L191" s="36"/>
      <c r="M191" s="36"/>
      <c r="N191" s="37"/>
      <c r="O191" s="36"/>
      <c r="P191" s="36"/>
      <c r="Q191" s="36"/>
      <c r="R191" s="36"/>
      <c r="S191" s="36"/>
      <c r="T191" s="36"/>
      <c r="U191" s="36"/>
      <c r="V191" s="36"/>
      <c r="W191" s="36"/>
    </row>
    <row r="192" spans="1:23">
      <c r="A192" s="4">
        <v>66</v>
      </c>
      <c r="B192" s="18" t="s">
        <v>252</v>
      </c>
      <c r="C192" s="18" t="s">
        <v>267</v>
      </c>
      <c r="D192" s="8">
        <v>82.500728373364581</v>
      </c>
      <c r="E192" s="8">
        <v>78.361111111111114</v>
      </c>
      <c r="F192" s="8">
        <v>99.95</v>
      </c>
      <c r="G192" s="8">
        <v>36</v>
      </c>
      <c r="H192" s="8">
        <v>98.242530755711783</v>
      </c>
      <c r="I192" s="8">
        <v>99.95</v>
      </c>
      <c r="J192" s="36"/>
      <c r="K192" s="36"/>
      <c r="L192" s="36"/>
      <c r="M192" s="36"/>
      <c r="N192" s="37"/>
      <c r="O192" s="36"/>
      <c r="P192" s="36"/>
      <c r="Q192" s="36"/>
      <c r="R192" s="36"/>
      <c r="S192" s="36"/>
      <c r="T192" s="36"/>
      <c r="U192" s="36"/>
      <c r="V192" s="36"/>
      <c r="W192" s="36"/>
    </row>
    <row r="193" spans="1:23">
      <c r="A193" s="68">
        <v>67</v>
      </c>
      <c r="B193" s="18" t="s">
        <v>63</v>
      </c>
      <c r="C193" s="18" t="s">
        <v>64</v>
      </c>
      <c r="D193" s="8">
        <v>82.44375939849624</v>
      </c>
      <c r="E193" s="8">
        <v>82.647368421052633</v>
      </c>
      <c r="F193" s="8">
        <v>97.5</v>
      </c>
      <c r="G193" s="8">
        <v>38</v>
      </c>
      <c r="H193" s="8">
        <v>99</v>
      </c>
      <c r="I193" s="8">
        <v>95.071428571428569</v>
      </c>
      <c r="J193" s="36"/>
      <c r="K193" s="36"/>
      <c r="L193" s="36"/>
      <c r="M193" s="36"/>
      <c r="N193" s="37"/>
      <c r="O193" s="36"/>
      <c r="P193" s="36"/>
      <c r="Q193" s="36"/>
      <c r="R193" s="36"/>
      <c r="S193" s="36"/>
      <c r="T193" s="36"/>
      <c r="U193" s="36"/>
      <c r="V193" s="36"/>
      <c r="W193" s="36"/>
    </row>
    <row r="194" spans="1:23">
      <c r="A194" s="69"/>
      <c r="B194" s="18" t="s">
        <v>85</v>
      </c>
      <c r="C194" s="18" t="s">
        <v>86</v>
      </c>
      <c r="D194" s="8">
        <v>82.394100539811078</v>
      </c>
      <c r="E194" s="8">
        <v>91.804605263157896</v>
      </c>
      <c r="F194" s="8">
        <v>99.5</v>
      </c>
      <c r="G194" s="8">
        <v>30</v>
      </c>
      <c r="H194" s="8">
        <v>95.42</v>
      </c>
      <c r="I194" s="8">
        <v>95.245897435897433</v>
      </c>
      <c r="J194" s="36"/>
      <c r="K194" s="36"/>
      <c r="L194" s="36"/>
      <c r="M194" s="36"/>
      <c r="N194" s="37"/>
      <c r="O194" s="36"/>
      <c r="P194" s="36"/>
      <c r="Q194" s="36"/>
      <c r="R194" s="36"/>
      <c r="S194" s="36"/>
      <c r="T194" s="36"/>
      <c r="U194" s="36"/>
      <c r="V194" s="36"/>
      <c r="W194" s="36"/>
    </row>
    <row r="195" spans="1:23">
      <c r="A195" s="70"/>
      <c r="B195" s="18" t="s">
        <v>268</v>
      </c>
      <c r="C195" s="18" t="s">
        <v>269</v>
      </c>
      <c r="D195" s="8">
        <v>82.390367346938774</v>
      </c>
      <c r="E195" s="8">
        <v>96.591836734693885</v>
      </c>
      <c r="F195" s="8">
        <v>100</v>
      </c>
      <c r="G195" s="8">
        <v>16</v>
      </c>
      <c r="H195" s="8">
        <v>99.36</v>
      </c>
      <c r="I195" s="8">
        <v>100</v>
      </c>
      <c r="J195" s="36"/>
      <c r="K195" s="36"/>
      <c r="L195" s="36"/>
      <c r="M195" s="36"/>
      <c r="N195" s="37"/>
      <c r="O195" s="36"/>
      <c r="P195" s="36"/>
      <c r="Q195" s="36"/>
      <c r="R195" s="36"/>
      <c r="S195" s="36"/>
      <c r="T195" s="36"/>
      <c r="U195" s="36"/>
      <c r="V195" s="36"/>
      <c r="W195" s="36"/>
    </row>
    <row r="196" spans="1:23">
      <c r="A196" s="4">
        <v>68</v>
      </c>
      <c r="B196" s="18" t="s">
        <v>259</v>
      </c>
      <c r="C196" s="18" t="s">
        <v>270</v>
      </c>
      <c r="D196" s="8">
        <v>81.834428571428575</v>
      </c>
      <c r="E196" s="8">
        <v>73.232142857142861</v>
      </c>
      <c r="F196" s="8">
        <v>99.5</v>
      </c>
      <c r="G196" s="8">
        <v>38</v>
      </c>
      <c r="H196" s="8">
        <v>99.64</v>
      </c>
      <c r="I196" s="8">
        <v>98.800000000000011</v>
      </c>
      <c r="J196" s="36"/>
      <c r="K196" s="36"/>
      <c r="L196" s="36"/>
      <c r="M196" s="36"/>
      <c r="N196" s="36"/>
      <c r="O196" s="36"/>
      <c r="P196" s="36"/>
      <c r="Q196" s="36"/>
      <c r="R196" s="36"/>
      <c r="S196" s="36"/>
      <c r="T196" s="36"/>
      <c r="U196" s="36"/>
      <c r="V196" s="36"/>
      <c r="W196" s="36"/>
    </row>
    <row r="197" spans="1:23">
      <c r="A197" s="4">
        <v>69</v>
      </c>
      <c r="B197" s="18" t="s">
        <v>271</v>
      </c>
      <c r="C197" s="18" t="s">
        <v>272</v>
      </c>
      <c r="D197" s="8">
        <v>81.482616822429904</v>
      </c>
      <c r="E197" s="8">
        <v>92.413084112149534</v>
      </c>
      <c r="F197" s="8">
        <v>99</v>
      </c>
      <c r="G197" s="8">
        <v>16</v>
      </c>
      <c r="H197" s="8">
        <v>100</v>
      </c>
      <c r="I197" s="8">
        <v>100</v>
      </c>
      <c r="J197" s="36"/>
      <c r="K197" s="36"/>
      <c r="L197" s="36"/>
      <c r="M197" s="36"/>
      <c r="N197" s="36"/>
      <c r="O197" s="36"/>
      <c r="P197" s="36"/>
      <c r="Q197" s="36"/>
      <c r="R197" s="36"/>
      <c r="S197" s="36"/>
      <c r="T197" s="36"/>
      <c r="U197" s="36"/>
      <c r="V197" s="36"/>
      <c r="W197" s="36"/>
    </row>
    <row r="198" spans="1:23">
      <c r="A198" s="4">
        <v>70</v>
      </c>
      <c r="B198" s="18" t="s">
        <v>69</v>
      </c>
      <c r="C198" s="18" t="s">
        <v>70</v>
      </c>
      <c r="D198" s="8">
        <v>80.302185792349718</v>
      </c>
      <c r="E198" s="8">
        <v>92.294262295081978</v>
      </c>
      <c r="F198" s="8">
        <v>98</v>
      </c>
      <c r="G198" s="8">
        <v>17.93</v>
      </c>
      <c r="H198" s="8">
        <v>98.239047619047625</v>
      </c>
      <c r="I198" s="8">
        <v>95.047619047619037</v>
      </c>
      <c r="J198" s="36"/>
      <c r="K198" s="36"/>
      <c r="L198" s="36"/>
      <c r="M198" s="36"/>
      <c r="N198" s="36"/>
      <c r="O198" s="36"/>
      <c r="P198" s="36"/>
      <c r="Q198" s="36"/>
      <c r="R198" s="36"/>
      <c r="S198" s="36"/>
      <c r="T198" s="36"/>
      <c r="U198" s="36"/>
      <c r="V198" s="36"/>
      <c r="W198" s="36"/>
    </row>
    <row r="199" spans="1:23">
      <c r="A199" s="4">
        <v>71</v>
      </c>
      <c r="B199" s="18" t="s">
        <v>79</v>
      </c>
      <c r="C199" s="18" t="s">
        <v>80</v>
      </c>
      <c r="D199" s="8">
        <v>78.012307692307701</v>
      </c>
      <c r="E199" s="8">
        <v>91.6</v>
      </c>
      <c r="F199" s="8">
        <v>98.461538461538453</v>
      </c>
      <c r="G199" s="8">
        <v>6</v>
      </c>
      <c r="H199" s="8">
        <v>97.000000000000014</v>
      </c>
      <c r="I199" s="8">
        <v>97</v>
      </c>
      <c r="J199" s="36"/>
      <c r="K199" s="36"/>
      <c r="L199" s="36"/>
      <c r="M199" s="36"/>
      <c r="N199" s="36"/>
      <c r="O199" s="37"/>
      <c r="P199" s="36"/>
      <c r="Q199" s="36"/>
      <c r="R199" s="36"/>
      <c r="S199" s="36"/>
      <c r="T199" s="36"/>
      <c r="U199" s="36"/>
      <c r="V199" s="36"/>
      <c r="W199" s="36"/>
    </row>
    <row r="200" spans="1:23">
      <c r="A200" s="71" t="s">
        <v>274</v>
      </c>
      <c r="B200" s="72"/>
      <c r="C200" s="73"/>
      <c r="D200" s="43">
        <f>AVERAGE(D104:D199)</f>
        <v>90.056628483756342</v>
      </c>
      <c r="E200" s="43">
        <f t="shared" ref="E200:H200" si="13">AVERAGE(E104:E199)</f>
        <v>93.703482928706606</v>
      </c>
      <c r="F200" s="43">
        <f t="shared" si="13"/>
        <v>99.20962400255938</v>
      </c>
      <c r="G200" s="43">
        <f>AVERAGE(G104:G199)</f>
        <v>59.115487525138256</v>
      </c>
      <c r="H200" s="43">
        <f t="shared" si="13"/>
        <v>99.197782319757223</v>
      </c>
      <c r="I200" s="43">
        <f>AVERAGE(I104:I199)</f>
        <v>99.056765642620107</v>
      </c>
      <c r="J200" s="36"/>
      <c r="K200" s="36"/>
      <c r="L200" s="36"/>
      <c r="M200" s="36"/>
      <c r="N200" s="37"/>
      <c r="O200" s="37"/>
      <c r="P200" s="36"/>
      <c r="Q200" s="36"/>
      <c r="R200" s="36"/>
      <c r="S200" s="36"/>
      <c r="T200" s="36"/>
      <c r="U200" s="36"/>
      <c r="V200" s="36"/>
      <c r="W200" s="36"/>
    </row>
  </sheetData>
  <mergeCells count="51">
    <mergeCell ref="A50:A51"/>
    <mergeCell ref="L1:O1"/>
    <mergeCell ref="P1:S1"/>
    <mergeCell ref="T1:W1"/>
    <mergeCell ref="A6:A7"/>
    <mergeCell ref="A8:A9"/>
    <mergeCell ref="A10:A11"/>
    <mergeCell ref="A1:A3"/>
    <mergeCell ref="B1:B3"/>
    <mergeCell ref="C1:C3"/>
    <mergeCell ref="D1:D3"/>
    <mergeCell ref="E1:H1"/>
    <mergeCell ref="I1:K1"/>
    <mergeCell ref="A14:A15"/>
    <mergeCell ref="A27:A28"/>
    <mergeCell ref="A35:A38"/>
    <mergeCell ref="A46:A47"/>
    <mergeCell ref="A48:A49"/>
    <mergeCell ref="A93:A95"/>
    <mergeCell ref="A52:A53"/>
    <mergeCell ref="A54:A55"/>
    <mergeCell ref="A57:A58"/>
    <mergeCell ref="A60:A61"/>
    <mergeCell ref="A63:A64"/>
    <mergeCell ref="A67:A69"/>
    <mergeCell ref="A70:A71"/>
    <mergeCell ref="A75:A76"/>
    <mergeCell ref="A83:A84"/>
    <mergeCell ref="A87:A88"/>
    <mergeCell ref="A90:A91"/>
    <mergeCell ref="A157:A158"/>
    <mergeCell ref="A106:A107"/>
    <mergeCell ref="A108:A109"/>
    <mergeCell ref="A110:A111"/>
    <mergeCell ref="A114:A115"/>
    <mergeCell ref="A127:A128"/>
    <mergeCell ref="A135:A138"/>
    <mergeCell ref="A146:A147"/>
    <mergeCell ref="A148:A149"/>
    <mergeCell ref="A150:A151"/>
    <mergeCell ref="A152:A153"/>
    <mergeCell ref="A154:A155"/>
    <mergeCell ref="A189:A191"/>
    <mergeCell ref="A193:A195"/>
    <mergeCell ref="A200:C200"/>
    <mergeCell ref="A160:A161"/>
    <mergeCell ref="A163:A164"/>
    <mergeCell ref="A167:A169"/>
    <mergeCell ref="A170:A171"/>
    <mergeCell ref="A175:A176"/>
    <mergeCell ref="A183:A18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10иДинфоб(2)</vt:lpstr>
      <vt:lpstr>10иДифоб</vt:lpstr>
      <vt:lpstr>2КомфУслНал</vt:lpstr>
      <vt:lpstr>2КомУслОц</vt:lpstr>
      <vt:lpstr>3УслДостИнвНал</vt:lpstr>
      <vt:lpstr>3УслДост</vt:lpstr>
      <vt:lpstr>4ДобВежл</vt:lpstr>
      <vt:lpstr>5УдовлУсл</vt:lpstr>
      <vt:lpstr>Интегр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2021-01-20T09:04:20Z</dcterms:modified>
</cp:coreProperties>
</file>